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628"/>
  <workbookPr defaultThemeVersion="124226"/>
  <mc:AlternateContent xmlns:mc="http://schemas.openxmlformats.org/markup-compatibility/2006">
    <mc:Choice Requires="x15">
      <x15ac:absPath xmlns:x15ac="http://schemas.microsoft.com/office/spreadsheetml/2010/11/ac" url="https://traumas-my.sharepoint.com/personal/dzintra_perevertailo_tos_lv/Documents/Dokumenti/G_____A_____D_____A______parskati/Bilance_2023/"/>
    </mc:Choice>
  </mc:AlternateContent>
  <xr:revisionPtr revIDLastSave="13" documentId="8_{F9A341BF-6FCB-4626-90C6-382386AC5CB9}" xr6:coauthVersionLast="47" xr6:coauthVersionMax="47" xr10:uidLastSave="{00D20413-9839-4BE8-BB6C-33F710484708}"/>
  <bookViews>
    <workbookView xWindow="-120" yWindow="-120" windowWidth="29040" windowHeight="17520" xr2:uid="{00000000-000D-0000-FFFF-FFFF00000000}"/>
  </bookViews>
  <sheets>
    <sheet name="Rezultāti" sheetId="1" r:id="rId1"/>
  </sheets>
  <definedNames>
    <definedName name="_xlnm.Print_Area" localSheetId="0">Rezultāti!$A$1:$H$63</definedName>
    <definedName name="_xlnm.Print_Titles" localSheetId="0">Rezultāti!$8:$8</definedName>
  </definedNames>
  <calcPr calcId="191029" concurrentCalc="0"/>
  <customWorkbookViews>
    <customWorkbookView name="Kristīne Priede - Personal View" guid="{93C35C07-5A90-45AB-A2C2-CF98E82FB2E9}" mergeInterval="0" personalView="1" maximized="1" windowWidth="1916" windowHeight="802" activeSheetId="1"/>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52" i="1" l="1"/>
  <c r="F52" i="1"/>
  <c r="C47" i="1"/>
  <c r="D47" i="1"/>
  <c r="B47" i="1"/>
  <c r="B55" i="1"/>
  <c r="D55" i="1"/>
  <c r="E33" i="1"/>
  <c r="F33" i="1"/>
  <c r="E34" i="1"/>
  <c r="F34" i="1"/>
  <c r="E35" i="1"/>
  <c r="F35" i="1"/>
  <c r="E36" i="1"/>
  <c r="F36" i="1"/>
  <c r="E32" i="1"/>
  <c r="F32" i="1"/>
  <c r="E41" i="1"/>
  <c r="E45" i="1"/>
  <c r="F45" i="1"/>
  <c r="E46" i="1"/>
  <c r="F46" i="1"/>
  <c r="E47" i="1"/>
  <c r="F47" i="1"/>
  <c r="E48" i="1"/>
  <c r="F48" i="1"/>
  <c r="E50" i="1"/>
  <c r="F50" i="1"/>
  <c r="E51" i="1"/>
  <c r="F51" i="1"/>
  <c r="E53" i="1"/>
  <c r="F53" i="1"/>
  <c r="E56" i="1"/>
  <c r="F56" i="1"/>
  <c r="E57" i="1"/>
  <c r="F57" i="1"/>
  <c r="D54" i="1"/>
  <c r="E17" i="1"/>
  <c r="F17" i="1"/>
  <c r="E18" i="1"/>
  <c r="F18" i="1"/>
  <c r="E19" i="1"/>
  <c r="F19" i="1"/>
  <c r="E20" i="1"/>
  <c r="F20" i="1"/>
  <c r="E21" i="1"/>
  <c r="F21" i="1"/>
  <c r="E22" i="1"/>
  <c r="F22" i="1"/>
  <c r="E23" i="1"/>
  <c r="F23" i="1"/>
  <c r="E24" i="1"/>
  <c r="F24" i="1"/>
  <c r="E25" i="1"/>
  <c r="F25" i="1"/>
  <c r="E10" i="1"/>
  <c r="F10" i="1"/>
  <c r="E11" i="1"/>
  <c r="F11" i="1"/>
  <c r="E12" i="1"/>
  <c r="F12" i="1"/>
  <c r="E13" i="1"/>
  <c r="F13" i="1"/>
  <c r="E16" i="1"/>
  <c r="F16" i="1"/>
  <c r="E14" i="1"/>
  <c r="F14" i="1"/>
  <c r="E49" i="1"/>
  <c r="F49" i="1"/>
  <c r="E42" i="1"/>
  <c r="F42" i="1"/>
  <c r="E40" i="1"/>
  <c r="F40" i="1"/>
  <c r="C55" i="1"/>
  <c r="B54" i="1"/>
  <c r="E55" i="1"/>
  <c r="F55" i="1"/>
  <c r="C54" i="1"/>
  <c r="E54" i="1"/>
  <c r="F54"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Aigars Sauss</author>
    <author>Kristīne Priede</author>
  </authors>
  <commentList>
    <comment ref="G8" authorId="0" shapeId="0" xr:uid="{00000000-0006-0000-0000-000001000000}">
      <text>
        <r>
          <rPr>
            <sz val="9"/>
            <color indexed="81"/>
            <rFont val="Tahoma"/>
            <family val="2"/>
            <charset val="186"/>
          </rPr>
          <t>nav obligāti aizpildāms par visiem mērķiem, tikai par būtiskākajiem un vēstulē minētajiem - neto apgrozījums, peļņa vai zaudējumi, investīciju plāna izpilde</t>
        </r>
      </text>
    </comment>
    <comment ref="H8" authorId="1" shapeId="0" xr:uid="{00000000-0006-0000-0000-000002000000}">
      <text>
        <r>
          <rPr>
            <sz val="11"/>
            <color indexed="81"/>
            <rFont val="Tahoma"/>
            <family val="2"/>
            <charset val="186"/>
          </rPr>
          <t xml:space="preserve">skaidrojums jāsniedz par </t>
        </r>
        <r>
          <rPr>
            <b/>
            <sz val="11"/>
            <color indexed="81"/>
            <rFont val="Tahoma"/>
            <family val="2"/>
            <charset val="186"/>
          </rPr>
          <t>visām</t>
        </r>
        <r>
          <rPr>
            <sz val="11"/>
            <color indexed="81"/>
            <rFont val="Tahoma"/>
            <family val="2"/>
            <charset val="186"/>
          </rPr>
          <t xml:space="preserve"> novirzēm (arī pozitīvām!). Par būtiskām uzskatāmas novirzes, kas pārsniedz 15%.</t>
        </r>
      </text>
    </comment>
    <comment ref="G31" authorId="0" shapeId="0" xr:uid="{00000000-0006-0000-0000-000005000000}">
      <text>
        <r>
          <rPr>
            <sz val="9"/>
            <color indexed="81"/>
            <rFont val="Tahoma"/>
            <family val="2"/>
            <charset val="186"/>
          </rPr>
          <t>nav obligāti aizpildāms par visiem mērķiem, tikai par būtiskākajiem un vēstulē minētajiem - neto apgrozījums, peļņa vai zaudējumi, investīciju plāna izpilde</t>
        </r>
      </text>
    </comment>
    <comment ref="G39" authorId="0" shapeId="0" xr:uid="{00000000-0006-0000-0000-000006000000}">
      <text>
        <r>
          <rPr>
            <sz val="9"/>
            <color indexed="81"/>
            <rFont val="Tahoma"/>
            <family val="2"/>
            <charset val="186"/>
          </rPr>
          <t>nav obligāti aizpildāms par visiem mērķiem, tikai par būtiskākajiem un vēstulē minētajiem - neto apgrozījums, peļņa vai zaudējumi, investīciju plāna izpilde</t>
        </r>
      </text>
    </comment>
    <comment ref="F40" authorId="1" shapeId="0" xr:uid="{00000000-0006-0000-0000-000007000000}">
      <text>
        <r>
          <rPr>
            <sz val="11"/>
            <color indexed="81"/>
            <rFont val="Tahoma"/>
            <family val="2"/>
            <charset val="186"/>
          </rPr>
          <t xml:space="preserve">formulas un aprēķini doti paraugam! 
</t>
        </r>
      </text>
    </comment>
  </commentList>
</comments>
</file>

<file path=xl/sharedStrings.xml><?xml version="1.0" encoding="utf-8"?>
<sst xmlns="http://schemas.openxmlformats.org/spreadsheetml/2006/main" count="122" uniqueCount="94">
  <si>
    <t>Finanšu mērķi</t>
  </si>
  <si>
    <t>Rādītāji</t>
  </si>
  <si>
    <t>Finanšu rādītāji</t>
  </si>
  <si>
    <t>Nefinanšu mērķi</t>
  </si>
  <si>
    <t>Novirze  no plānotā, %</t>
  </si>
  <si>
    <t>Mērķis</t>
  </si>
  <si>
    <t>Informācija par kapitālsabiedrības darbības rezultātiem</t>
  </si>
  <si>
    <t>Kapitālsabiedrības nosaukums:</t>
  </si>
  <si>
    <t>Novirze  no plānotā</t>
  </si>
  <si>
    <t>Pārskata gads:</t>
  </si>
  <si>
    <t>0 un 0%</t>
  </si>
  <si>
    <t>Būtiska (Force majeure) ietekme, EUR (vai attiecīgā mērvienība) un % no Novirzes no plānotā, var būt gan ar + gan - zīmi</t>
  </si>
  <si>
    <t xml:space="preserve">Valdes skaidrojums par novirzēm. </t>
  </si>
  <si>
    <t>3. pielikums</t>
  </si>
  <si>
    <t>Pamatkapitāls, euro</t>
  </si>
  <si>
    <t>Bruto peļņas rentabilitātes rādītājs, %</t>
  </si>
  <si>
    <t>Neto peļņas rentabilitātes rādītājs, %</t>
  </si>
  <si>
    <t>Saistību īpatsvars bilancē, %</t>
  </si>
  <si>
    <t>valsts budž. finansējums: valsts apmaks. medic. pakal-pojumi, euro</t>
  </si>
  <si>
    <t xml:space="preserve">valsts budž. finansējums: rezidentu apmāc., euro </t>
  </si>
  <si>
    <t>Fakts iepriekšējā gadā (2022)</t>
  </si>
  <si>
    <t>Plānotais pārskata gadā (2023)</t>
  </si>
  <si>
    <t>Fakts pārskata gadā (2023)</t>
  </si>
  <si>
    <t>Neto apgrozījums, euro</t>
  </si>
  <si>
    <t>Bruto peļņa vai zaudējumi, euro</t>
  </si>
  <si>
    <t>Peļņa pirms procentu maksājumiem, nodokļiem, noliet. un amortizācijas atskaitījumiem (EBITDA), euro</t>
  </si>
  <si>
    <t>Pašu kapitāls, euro</t>
  </si>
  <si>
    <t>Pašu kapitāla atdeve (ROE), %</t>
  </si>
  <si>
    <t>Valsts budžetā iemaksātās dividendes pārskata periodā, euro</t>
  </si>
  <si>
    <t>Augsti kvalificēts un motivēts personāls</t>
  </si>
  <si>
    <t>Darbinieku apmierinātības rādītājs ar TOS kā darba vietu, ne mazāk kā %</t>
  </si>
  <si>
    <t>n/v</t>
  </si>
  <si>
    <t>Darbinieku atjaunošanās koeficients</t>
  </si>
  <si>
    <t>Aprūpes personāla vakantās amata vietas, ne vairāk kā, % no kopējā skaita</t>
  </si>
  <si>
    <t>Reģistrēto akadēmisko pētījumu skaits, ne mazāks kā, skaits</t>
  </si>
  <si>
    <t>Vidējais ārstēšanas ilgums – ne vairāk kā , dienu skaits</t>
  </si>
  <si>
    <t>Ambulatoro pakalpojumu skaita pieaugums gadā</t>
  </si>
  <si>
    <t>Attālināto konsultāciju īpatsvars, ne mazāk kā, %</t>
  </si>
  <si>
    <t>Stacionārā ārstēto pacientu skaits</t>
  </si>
  <si>
    <t>Veikto endoprotezēšanas operāciju skaits, ne mazāk kā, skaits</t>
  </si>
  <si>
    <t>PREM – iesaistīto pacientu skaits anektēšanā - ne mazāk kā, %</t>
  </si>
  <si>
    <t>Rekomendēšanas indekss  klīnisko nodaļu griezumā – pacienti</t>
  </si>
  <si>
    <t>Ergonomiska infrastruktūra un digitālie risinājumi darba nodrošināšanai</t>
  </si>
  <si>
    <t>Atbilstība kvalitātes pārvaldības standartam ISO 9001</t>
  </si>
  <si>
    <t>Sistēmas uzturēšana un pilnveidošana struktūrvienībās</t>
  </si>
  <si>
    <t>Ārstniecībā un aprūpē lietoto dokumentu digitalizēšana, ne mazāk kā, % no definētā apjoma</t>
  </si>
  <si>
    <t>Definēt digitalizējamos dokumentus un izstrādāt plānu</t>
  </si>
  <si>
    <t>Ārstniecības un atbalsta procesu digitalizēšana, ne mazāk kā, % no definētā apjoma</t>
  </si>
  <si>
    <t>Definēt digitalizējamos procesus un to digitalizācijas pakāpi</t>
  </si>
  <si>
    <t>Stacionāra pakalpojumu finansējuma apjoms: ne mazāk kā x%  palielinājums ik gadu (līguma apjoms katru gadu EUR)</t>
  </si>
  <si>
    <t>Bāzes gads</t>
  </si>
  <si>
    <t>Ambulatoro pakalpojumu finansējums: ne mazāk kā x % ik gadu</t>
  </si>
  <si>
    <t>Maksas medicīnisko pakalpojumu pieaugums:  ne mazāk kā x % ik gadu</t>
  </si>
  <si>
    <t>EBITDA rentabilitāte, ne mazāk kā, %</t>
  </si>
  <si>
    <t>Likviditātes koeficients, ne mazāk kā</t>
  </si>
  <si>
    <t>27.04.2023. ir veikts kvalitātes sistēmas pārsertifikācijas audits, ko veica uzņēmums Bureau Veritas Certification Latvia. Audita laikā neatbilstības netika konstatētas.</t>
  </si>
  <si>
    <t>nav</t>
  </si>
  <si>
    <t>Patohistoloģijas izmeklējumu rezultātu digitalizācija, Pirmsoperāciju izmaklēšanas nodaļas dokumentu digitalizācija</t>
  </si>
  <si>
    <t>Darba laika uzskaites procesa digitalizācija, uzsākta OVP procesa digitalizācija</t>
  </si>
  <si>
    <t>16</t>
  </si>
  <si>
    <t>Tālākizglītības pasākumi darbiniekiem ne mazāk kā % no kopējā darbinieku skaita katru gadu*</t>
  </si>
  <si>
    <t>*Ne mazāk kā 10%. Slimnīca ir organizējusi vairākus tālākizglītības pasākumus saviem darbiniekiem. Pieaugums vērtējams pozitīvi.</t>
  </si>
  <si>
    <t>Pieaugums vērtējams pozitīvi.</t>
  </si>
  <si>
    <t>Datortomogrāfijas izmeklējumu skaits, ne mazāk kā, skaits*</t>
  </si>
  <si>
    <t>Pacient ir apmierināti ar Slimnīcas sniegtajiem pakalpojumiem. Pieaugums vērtējams pozitīvi.</t>
  </si>
  <si>
    <t>Pacientu drošības gadījumu ziņojumi, ne mazāk kā, skaits*</t>
  </si>
  <si>
    <t>Ņemot vērā, ka 2023.gadā valsts piešķirtie naudas līdzekļi bija mazāki, kā 2022.gadā, savukārt, izdevumi lielākajās pozīcijās pieauguši,  2023. gadu Slimnīca nevarēja noslēgt ar peļņu.</t>
  </si>
  <si>
    <r>
      <t xml:space="preserve">no valsts un pašvaldību budžeta tieši vai netieši </t>
    </r>
    <r>
      <rPr>
        <u/>
        <sz val="10"/>
        <rFont val="Times New Roman"/>
        <family val="1"/>
        <charset val="186"/>
      </rPr>
      <t>saņemtā finansējuma izlietojums</t>
    </r>
    <r>
      <rPr>
        <sz val="10"/>
        <rFont val="Times New Roman"/>
        <family val="1"/>
        <charset val="186"/>
      </rPr>
      <t xml:space="preserve"> (dotācijas, maksa par pakalpojumiem un citi finanšu līdzekļi) kopā, EUR</t>
    </r>
  </si>
  <si>
    <t>Rādītājs vērtējams pozitīvi.</t>
  </si>
  <si>
    <t>VSIA "Traumatoloģijas un ortopēdijas slimnīca"</t>
  </si>
  <si>
    <t>*Ne mazāk kā 4000. Paplielinot savu pakalpojumu sniegšanas kapacitāti, lai izpildītu līgumu ar NVD, Slimnīcā tika veikts vairāk izmeklējumu,nekā iepriekšējā gadā. Pieaugums vērtējams pozitīvi.</t>
  </si>
  <si>
    <t>Slimnīca aktīvi strādāja pie pacientu iesaistes PREM aptaujās. Pieaugums vērtējams pozitīvi.</t>
  </si>
  <si>
    <t>Sūdzību skaits stacionārā, ne vairāk kā, skaits*</t>
  </si>
  <si>
    <t>*Noteikts ne vairāk kā 7. Tika saņemts mazāk sūdzību, nekā bija prognozēts. Rādītājs vērtējams pozitīvi.</t>
  </si>
  <si>
    <t>Valsts piešķirtas finansējums 2023.gadā bija nepietiekams un tas nesedza atalgojuma un citu izmaksu pieaugumu</t>
  </si>
  <si>
    <t>Ņemot vērā, ka 2023.gadā valsts piešķirtie naudas līdzekļi bija mazāki, kā 2022.gadā, savukārt, izdevumi lielākajās pozīcijās (darbinieku atalgojums, med. preces un instrumenti, ēdināšanas izdevumi, medikamenti, PVN)  pieauguši,  2023. gadu Slimnīca nevarēja noslēgt ar peļņu, kas ietekmēja likviditāti.</t>
  </si>
  <si>
    <t>Plānotais pārskata gadā (2023)*</t>
  </si>
  <si>
    <t>2023.gadā valsts piešķirtie naudas līdzekļi bija mazāki, kā 2022.gadā.</t>
  </si>
  <si>
    <t>Pašu kapitāls mazāks kā plānots, jo Slimnīca 2023. gadu  noslēdza  ar zaudējumiem un ilgtermiņa ieguldījumu pārvērtēšanas rezerve katru gadu tiek samazināta par nolietojumu ēkām, kuras iekļautas pārvērtēšanas rezerves sarakstā.</t>
  </si>
  <si>
    <t>Ņemot vērā, ka 2023.gadā valsts piešķirtie naudas līdzekļi bija mazāki, kā 2022.gadā, savukārt, izdevumi lielākajās pozīcijās pieauguši,  2023. gadu Slimnīca nevarēja noslēgt ar peļņu, kas ietekmēja bruto peļņas rentabilitātes rādītāju.</t>
  </si>
  <si>
    <t>Ņemot vērā, ka 2023.gadā valsts piešķirtie naudas līdzekļi bija mazāki, kā 2022.gadā, savukārt, izdevumi lielākajās pozīcijās pieauguši,  2023. gadu Slimnīca nevarēja noslēgt ar peļņu, kas ietekmēja neto peļņas rentabilitātes rādītāju.</t>
  </si>
  <si>
    <t>*Noteikts +2,5%. Tika saņemts mazāk pacientu ziņojumu, nekā bija prognozēts. Slimnīca strādā pie atgriezeniskās saites saņemšanas procesa uzlabošanas  no pacientiem, jo tas ietekmē sniegto pakalpojumu kvalitati.</t>
  </si>
  <si>
    <t>Pārējie saimnieciskās darbības ieņēmumi 2023. gadā plānoti mazāki, nekā 2023. gada faktiskā izpilde.Palielinājušies ieņēmumi no Slimnīcas caurlaidēm, izlīguma nauda no AJ Power.</t>
  </si>
  <si>
    <t>Attālināto konsultāciju pakalpojums ir jauns pakalpojumu veids, kam nepieciešams ilgāks laika periods pakalpojumu apjoma pieaugumam. 2022.g. Covid-19 dēļ bija lielāks pieprasījums pēc attālinātām konsultācijām, tomēr arī 2023.g. pieaugot klātienes konsultāciju apjomam, vērojama pozitīva tendence pacientu interesei par attālinātām konsultācijām.</t>
  </si>
  <si>
    <t>Sagatavotājs: E. Tolokonceva</t>
  </si>
  <si>
    <t>Tālrunis: 67399285</t>
  </si>
  <si>
    <t>E-pasts: elina.tolokonceva@tos.lv</t>
  </si>
  <si>
    <t>Sagatavošanas datums: 20.05.2024.</t>
  </si>
  <si>
    <r>
      <t xml:space="preserve">no valsts un pašvaldību budžeta tieši vai netieši </t>
    </r>
    <r>
      <rPr>
        <u/>
        <sz val="10"/>
        <rFont val="Times New Roman"/>
        <family val="1"/>
        <charset val="186"/>
      </rPr>
      <t>saņemtais finansējums</t>
    </r>
    <r>
      <rPr>
        <sz val="10"/>
        <rFont val="Times New Roman"/>
        <family val="1"/>
        <charset val="186"/>
      </rPr>
      <t xml:space="preserve"> (dotācijas, maksa par pakalpojumiem un citi finanšu līdzekļi) kopā, EUR</t>
    </r>
  </si>
  <si>
    <t>Pamatdarbības neto naudas plūsma, euro</t>
  </si>
  <si>
    <t>Investīciju plāna izpilde</t>
  </si>
  <si>
    <t>tajā skaitā: pamatlīdzekļu, nematerialo ieguldījumu nolietojums no projektiem un investīcijām</t>
  </si>
  <si>
    <t>tajā skaitā: pamatlīdzekļu nolietojums ēkām no pārvērtēšanas rezrvēm</t>
  </si>
  <si>
    <t>2023.gadā valsts piešķirtie naudas līdzekļi bija mazāki, kā 2022.gadā, savukārt, izdevumi lielākajās pozīcijās  pieauguši, kas ietekmēja EBITDA rentabilitāti.  2023. gada plānā rādītajs bija -7.51 , kurš bija atbilstoši sākotnējam budžetam un šobrīd tas ir atbilstošs apstiprinātajam budžeta plānam. 2022. gada un 2023. gada EBITDA rentabilitates aprēķinā nav nolietojuma no projektiem un invenstīcijām un nolietojums  ēkām no pārvērtēšanas rezervēm.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</si>
</sst>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30" x14ac:knownFonts="1">
    <font>
      <sz val="11"/>
      <color theme="1"/>
      <name val="Calibri"/>
      <family val="2"/>
      <scheme val="minor"/>
    </font>
    <font>
      <sz val="11"/>
      <color theme="1"/>
      <name val="Calibri"/>
      <family val="2"/>
      <scheme val="minor"/>
    </font>
    <font>
      <b/>
      <sz val="12"/>
      <color theme="1"/>
      <name val="Times New Roman"/>
      <family val="1"/>
      <charset val="186"/>
    </font>
    <font>
      <sz val="10"/>
      <color theme="1"/>
      <name val="Times New Roman"/>
      <family val="1"/>
      <charset val="186"/>
    </font>
    <font>
      <b/>
      <sz val="10"/>
      <color theme="1"/>
      <name val="Times New Roman"/>
      <family val="1"/>
      <charset val="186"/>
    </font>
    <font>
      <sz val="9"/>
      <color theme="1"/>
      <name val="Times New Roman"/>
      <family val="1"/>
      <charset val="186"/>
    </font>
    <font>
      <sz val="10"/>
      <color rgb="FF0070C0"/>
      <name val="Times New Roman"/>
      <family val="1"/>
      <charset val="186"/>
    </font>
    <font>
      <b/>
      <sz val="11"/>
      <color theme="1"/>
      <name val="Times New Roman"/>
      <family val="1"/>
      <charset val="186"/>
    </font>
    <font>
      <sz val="10"/>
      <name val="Times New Roman"/>
      <family val="1"/>
      <charset val="186"/>
    </font>
    <font>
      <sz val="11"/>
      <color indexed="81"/>
      <name val="Tahoma"/>
      <family val="2"/>
      <charset val="186"/>
    </font>
    <font>
      <b/>
      <sz val="11"/>
      <color indexed="81"/>
      <name val="Tahoma"/>
      <family val="2"/>
      <charset val="186"/>
    </font>
    <font>
      <b/>
      <sz val="14"/>
      <color theme="1"/>
      <name val="Times New Roman"/>
      <family val="1"/>
      <charset val="186"/>
    </font>
    <font>
      <sz val="11"/>
      <color theme="1"/>
      <name val="Times New Roman"/>
      <family val="1"/>
      <charset val="186"/>
    </font>
    <font>
      <sz val="11"/>
      <color rgb="FF000000"/>
      <name val="Times New Roman"/>
      <family val="1"/>
      <charset val="186"/>
    </font>
    <font>
      <sz val="9"/>
      <color indexed="81"/>
      <name val="Tahoma"/>
      <family val="2"/>
      <charset val="186"/>
    </font>
    <font>
      <b/>
      <sz val="12"/>
      <color rgb="FF000000"/>
      <name val="Times New Roman"/>
      <family val="1"/>
      <charset val="186"/>
    </font>
    <font>
      <sz val="12"/>
      <color rgb="FF000000"/>
      <name val="Times New Roman"/>
      <family val="1"/>
      <charset val="186"/>
    </font>
    <font>
      <sz val="12"/>
      <color theme="1"/>
      <name val="Times New Roman"/>
      <family val="1"/>
      <charset val="186"/>
    </font>
    <font>
      <sz val="10"/>
      <color rgb="FF000000"/>
      <name val="Times New Roman"/>
      <family val="1"/>
      <charset val="186"/>
    </font>
    <font>
      <u/>
      <sz val="10"/>
      <name val="Times New Roman"/>
      <family val="1"/>
      <charset val="186"/>
    </font>
    <font>
      <sz val="12"/>
      <name val="Times New Roman"/>
      <family val="1"/>
      <charset val="186"/>
    </font>
    <font>
      <sz val="11"/>
      <name val="Calibri"/>
      <family val="2"/>
      <scheme val="minor"/>
    </font>
    <font>
      <sz val="9"/>
      <name val="Times New Roman"/>
      <family val="1"/>
      <charset val="186"/>
    </font>
    <font>
      <sz val="11"/>
      <color rgb="FFFF0000"/>
      <name val="Calibri"/>
      <family val="2"/>
      <scheme val="minor"/>
    </font>
    <font>
      <b/>
      <sz val="11"/>
      <color rgb="FFFF0000"/>
      <name val="Times New Roman"/>
      <family val="1"/>
      <charset val="186"/>
    </font>
    <font>
      <sz val="9"/>
      <color rgb="FFFF0000"/>
      <name val="Times New Roman"/>
      <family val="1"/>
      <charset val="186"/>
    </font>
    <font>
      <strike/>
      <sz val="9"/>
      <color rgb="FFFF0000"/>
      <name val="Times New Roman"/>
      <family val="1"/>
      <charset val="186"/>
    </font>
    <font>
      <b/>
      <sz val="12"/>
      <name val="Times New Roman"/>
      <family val="1"/>
      <charset val="186"/>
    </font>
    <font>
      <b/>
      <sz val="11"/>
      <color theme="1"/>
      <name val="Calibri"/>
      <family val="2"/>
      <scheme val="minor"/>
    </font>
    <font>
      <sz val="9"/>
      <color rgb="FFFF0000"/>
      <name val="Segoe UI"/>
      <family val="2"/>
    </font>
  </fonts>
  <fills count="4">
    <fill>
      <patternFill patternType="none"/>
    </fill>
    <fill>
      <patternFill patternType="gray125"/>
    </fill>
    <fill>
      <patternFill patternType="solid">
        <fgColor theme="0" tint="-4.9989318521683403E-2"/>
        <bgColor indexed="64"/>
      </patternFill>
    </fill>
    <fill>
      <patternFill patternType="solid">
        <fgColor theme="0" tint="-0.14999847407452621"/>
        <bgColor indexed="64"/>
      </patternFill>
    </fill>
  </fills>
  <borders count="10">
    <border>
      <left/>
      <right/>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s>
  <cellStyleXfs count="2">
    <xf numFmtId="0" fontId="0" fillId="0" borderId="0"/>
    <xf numFmtId="9" fontId="1" fillId="0" borderId="0" applyFont="0" applyFill="0" applyBorder="0" applyAlignment="0" applyProtection="0"/>
  </cellStyleXfs>
  <cellXfs count="88">
    <xf numFmtId="0" fontId="0" fillId="0" borderId="0" xfId="0"/>
    <xf numFmtId="4" fontId="3" fillId="0" borderId="6" xfId="0" applyNumberFormat="1" applyFont="1" applyBorder="1" applyAlignment="1">
      <alignment vertical="center" wrapText="1"/>
    </xf>
    <xf numFmtId="0" fontId="3" fillId="0" borderId="0" xfId="0" applyFont="1" applyAlignment="1">
      <alignment vertical="center" wrapText="1"/>
    </xf>
    <xf numFmtId="0" fontId="5" fillId="2" borderId="1" xfId="0" applyFont="1" applyFill="1" applyBorder="1" applyAlignment="1">
      <alignment horizontal="center" vertical="center" wrapText="1"/>
    </xf>
    <xf numFmtId="0" fontId="0" fillId="0" borderId="0" xfId="0" applyAlignment="1">
      <alignment horizontal="center" vertical="center"/>
    </xf>
    <xf numFmtId="0" fontId="0" fillId="0" borderId="8" xfId="0" applyBorder="1"/>
    <xf numFmtId="0" fontId="3" fillId="0" borderId="0" xfId="0" applyFont="1"/>
    <xf numFmtId="0" fontId="7" fillId="0" borderId="0" xfId="0" applyFont="1" applyAlignment="1">
      <alignment horizontal="center" wrapText="1"/>
    </xf>
    <xf numFmtId="0" fontId="8" fillId="2" borderId="1" xfId="0" applyFont="1" applyFill="1" applyBorder="1" applyAlignment="1">
      <alignment horizontal="center" vertical="center" wrapText="1"/>
    </xf>
    <xf numFmtId="0" fontId="0" fillId="0" borderId="0" xfId="0" applyAlignment="1">
      <alignment horizontal="center"/>
    </xf>
    <xf numFmtId="4" fontId="3" fillId="0" borderId="6" xfId="0" applyNumberFormat="1" applyFont="1" applyBorder="1" applyAlignment="1">
      <alignment horizontal="center" vertical="center" wrapText="1"/>
    </xf>
    <xf numFmtId="0" fontId="3" fillId="0" borderId="6" xfId="0" applyFont="1" applyBorder="1" applyAlignment="1">
      <alignment horizontal="center" vertical="center" wrapText="1"/>
    </xf>
    <xf numFmtId="9" fontId="3" fillId="0" borderId="6" xfId="1" applyFont="1" applyBorder="1" applyAlignment="1">
      <alignment horizontal="center" vertical="center" wrapText="1"/>
    </xf>
    <xf numFmtId="0" fontId="0" fillId="0" borderId="8" xfId="0" applyBorder="1" applyAlignment="1">
      <alignment horizontal="center"/>
    </xf>
    <xf numFmtId="0" fontId="12" fillId="0" borderId="0" xfId="0" applyFont="1" applyAlignment="1">
      <alignment horizontal="right"/>
    </xf>
    <xf numFmtId="0" fontId="13" fillId="0" borderId="0" xfId="0" applyFont="1" applyAlignment="1">
      <alignment horizontal="right" vertical="center"/>
    </xf>
    <xf numFmtId="0" fontId="3" fillId="0" borderId="0" xfId="0" applyFont="1" applyAlignment="1">
      <alignment horizontal="left" vertical="center" wrapText="1"/>
    </xf>
    <xf numFmtId="0" fontId="5" fillId="0" borderId="1" xfId="0" applyFont="1" applyBorder="1" applyAlignment="1">
      <alignment horizontal="center" vertical="center" wrapText="1"/>
    </xf>
    <xf numFmtId="9" fontId="6" fillId="0" borderId="6" xfId="1" quotePrefix="1" applyFont="1" applyFill="1" applyBorder="1" applyAlignment="1">
      <alignment horizontal="center" vertical="center" wrapText="1"/>
    </xf>
    <xf numFmtId="9" fontId="3" fillId="0" borderId="6" xfId="1" applyFont="1" applyFill="1" applyBorder="1" applyAlignment="1">
      <alignment horizontal="center" vertical="center" wrapText="1"/>
    </xf>
    <xf numFmtId="0" fontId="5" fillId="2" borderId="6" xfId="0" applyFont="1" applyFill="1" applyBorder="1" applyAlignment="1">
      <alignment horizontal="center" vertical="center" wrapText="1"/>
    </xf>
    <xf numFmtId="0" fontId="5" fillId="0" borderId="6" xfId="0" applyFont="1" applyBorder="1" applyAlignment="1">
      <alignment horizontal="center" vertical="center" wrapText="1"/>
    </xf>
    <xf numFmtId="0" fontId="16" fillId="0" borderId="5" xfId="0" applyFont="1" applyBorder="1" applyAlignment="1">
      <alignment vertical="center" wrapText="1"/>
    </xf>
    <xf numFmtId="0" fontId="16" fillId="0" borderId="6" xfId="0" applyFont="1" applyBorder="1" applyAlignment="1">
      <alignment horizontal="center" vertical="center" wrapText="1"/>
    </xf>
    <xf numFmtId="0" fontId="17" fillId="0" borderId="6" xfId="0" applyFont="1" applyBorder="1" applyAlignment="1">
      <alignment horizontal="center" vertical="center" wrapText="1"/>
    </xf>
    <xf numFmtId="0" fontId="17" fillId="0" borderId="5" xfId="0" applyFont="1" applyBorder="1" applyAlignment="1">
      <alignment vertical="center" wrapText="1"/>
    </xf>
    <xf numFmtId="0" fontId="18" fillId="0" borderId="6" xfId="0" applyFont="1" applyBorder="1" applyAlignment="1">
      <alignment horizontal="center" vertical="center" wrapText="1"/>
    </xf>
    <xf numFmtId="0" fontId="17" fillId="0" borderId="1" xfId="0" applyFont="1" applyBorder="1" applyAlignment="1">
      <alignment vertical="center" wrapText="1"/>
    </xf>
    <xf numFmtId="0" fontId="16" fillId="0" borderId="4" xfId="0" applyFont="1" applyBorder="1" applyAlignment="1">
      <alignment horizontal="center" vertical="center" wrapText="1"/>
    </xf>
    <xf numFmtId="3" fontId="17" fillId="0" borderId="4" xfId="0" applyNumberFormat="1" applyFont="1" applyBorder="1" applyAlignment="1">
      <alignment horizontal="center" vertical="center" wrapText="1"/>
    </xf>
    <xf numFmtId="4" fontId="17" fillId="0" borderId="6" xfId="0" applyNumberFormat="1" applyFont="1" applyBorder="1" applyAlignment="1">
      <alignment horizontal="center" vertical="center" wrapText="1"/>
    </xf>
    <xf numFmtId="0" fontId="20" fillId="0" borderId="5" xfId="0" applyFont="1" applyBorder="1" applyAlignment="1">
      <alignment vertical="center" wrapText="1"/>
    </xf>
    <xf numFmtId="9" fontId="20" fillId="0" borderId="6" xfId="0" applyNumberFormat="1" applyFont="1" applyBorder="1" applyAlignment="1">
      <alignment horizontal="center" vertical="center" wrapText="1"/>
    </xf>
    <xf numFmtId="9" fontId="20" fillId="0" borderId="6" xfId="1" applyFont="1" applyBorder="1" applyAlignment="1">
      <alignment horizontal="center" vertical="center" wrapText="1"/>
    </xf>
    <xf numFmtId="4" fontId="20" fillId="0" borderId="4" xfId="0" applyNumberFormat="1" applyFont="1" applyBorder="1" applyAlignment="1">
      <alignment horizontal="center" vertical="center" wrapText="1"/>
    </xf>
    <xf numFmtId="0" fontId="20" fillId="0" borderId="6" xfId="0" applyFont="1" applyBorder="1" applyAlignment="1">
      <alignment horizontal="center" vertical="center" wrapText="1"/>
    </xf>
    <xf numFmtId="9" fontId="20" fillId="0" borderId="4" xfId="1" applyFont="1" applyBorder="1" applyAlignment="1">
      <alignment horizontal="center" vertical="center" wrapText="1"/>
    </xf>
    <xf numFmtId="4" fontId="20" fillId="0" borderId="6" xfId="0" applyNumberFormat="1" applyFont="1" applyBorder="1" applyAlignment="1">
      <alignment horizontal="center" vertical="center" wrapText="1"/>
    </xf>
    <xf numFmtId="4" fontId="17" fillId="0" borderId="6" xfId="0" applyNumberFormat="1" applyFont="1" applyBorder="1" applyAlignment="1">
      <alignment vertical="center" wrapText="1"/>
    </xf>
    <xf numFmtId="164" fontId="17" fillId="0" borderId="6" xfId="0" applyNumberFormat="1" applyFont="1" applyBorder="1" applyAlignment="1">
      <alignment horizontal="center" vertical="center" wrapText="1"/>
    </xf>
    <xf numFmtId="164" fontId="16" fillId="0" borderId="6" xfId="0" applyNumberFormat="1" applyFont="1" applyBorder="1" applyAlignment="1">
      <alignment horizontal="center" vertical="center" wrapText="1"/>
    </xf>
    <xf numFmtId="3" fontId="20" fillId="0" borderId="4" xfId="0" applyNumberFormat="1" applyFont="1" applyBorder="1" applyAlignment="1">
      <alignment horizontal="center" vertical="center" wrapText="1"/>
    </xf>
    <xf numFmtId="3" fontId="17" fillId="0" borderId="6" xfId="0" applyNumberFormat="1" applyFont="1" applyBorder="1" applyAlignment="1">
      <alignment horizontal="center" vertical="center" wrapText="1"/>
    </xf>
    <xf numFmtId="3" fontId="16" fillId="0" borderId="6" xfId="0" applyNumberFormat="1" applyFont="1" applyBorder="1" applyAlignment="1">
      <alignment horizontal="center" vertical="center" wrapText="1"/>
    </xf>
    <xf numFmtId="4" fontId="16" fillId="0" borderId="6" xfId="0" applyNumberFormat="1" applyFont="1" applyBorder="1" applyAlignment="1">
      <alignment horizontal="center" vertical="center" wrapText="1"/>
    </xf>
    <xf numFmtId="3" fontId="20" fillId="0" borderId="6" xfId="0" applyNumberFormat="1" applyFont="1" applyBorder="1" applyAlignment="1">
      <alignment horizontal="center" vertical="center" wrapText="1"/>
    </xf>
    <xf numFmtId="0" fontId="21" fillId="0" borderId="0" xfId="0" applyFont="1" applyAlignment="1">
      <alignment horizontal="center"/>
    </xf>
    <xf numFmtId="3" fontId="16" fillId="0" borderId="1" xfId="0" applyNumberFormat="1" applyFont="1" applyBorder="1" applyAlignment="1">
      <alignment horizontal="center" vertical="center" wrapText="1"/>
    </xf>
    <xf numFmtId="0" fontId="23" fillId="0" borderId="0" xfId="0" applyFont="1" applyAlignment="1">
      <alignment horizontal="center"/>
    </xf>
    <xf numFmtId="0" fontId="24" fillId="0" borderId="0" xfId="0" applyFont="1" applyAlignment="1">
      <alignment horizontal="center" wrapText="1"/>
    </xf>
    <xf numFmtId="0" fontId="25" fillId="0" borderId="0" xfId="0" applyFont="1" applyAlignment="1">
      <alignment horizontal="center" vertical="center" wrapText="1"/>
    </xf>
    <xf numFmtId="0" fontId="26" fillId="0" borderId="0" xfId="0" applyFont="1" applyAlignment="1">
      <alignment horizontal="center" vertical="center" wrapText="1"/>
    </xf>
    <xf numFmtId="0" fontId="22" fillId="2" borderId="1" xfId="0" applyFont="1" applyFill="1" applyBorder="1" applyAlignment="1">
      <alignment horizontal="center" vertical="center" wrapText="1"/>
    </xf>
    <xf numFmtId="3" fontId="20" fillId="0" borderId="5" xfId="0" applyNumberFormat="1" applyFont="1" applyBorder="1" applyAlignment="1">
      <alignment horizontal="center" vertical="center" wrapText="1"/>
    </xf>
    <xf numFmtId="0" fontId="8" fillId="0" borderId="6" xfId="0" applyFont="1" applyBorder="1" applyAlignment="1">
      <alignment horizontal="center" vertical="center" wrapText="1"/>
    </xf>
    <xf numFmtId="164" fontId="20" fillId="0" borderId="6" xfId="0" applyNumberFormat="1" applyFont="1" applyBorder="1" applyAlignment="1">
      <alignment horizontal="center" vertical="center" wrapText="1"/>
    </xf>
    <xf numFmtId="49" fontId="20" fillId="0" borderId="6" xfId="0" applyNumberFormat="1" applyFont="1" applyBorder="1" applyAlignment="1">
      <alignment horizontal="center" vertical="center" wrapText="1"/>
    </xf>
    <xf numFmtId="9" fontId="20" fillId="0" borderId="6" xfId="1" applyFont="1" applyFill="1" applyBorder="1" applyAlignment="1">
      <alignment horizontal="center" vertical="center" wrapText="1"/>
    </xf>
    <xf numFmtId="0" fontId="7" fillId="0" borderId="0" xfId="0" applyFont="1" applyAlignment="1">
      <alignment horizontal="center" wrapText="1"/>
    </xf>
    <xf numFmtId="0" fontId="11" fillId="0" borderId="0" xfId="0" applyFont="1" applyAlignment="1">
      <alignment horizontal="left" indent="1"/>
    </xf>
    <xf numFmtId="0" fontId="3" fillId="0" borderId="0" xfId="0" applyFont="1" applyAlignment="1">
      <alignment horizontal="left" vertical="center"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4" fillId="0" borderId="7" xfId="0" applyFont="1" applyBorder="1" applyAlignment="1">
      <alignment horizontal="center" vertical="center" wrapText="1"/>
    </xf>
    <xf numFmtId="0" fontId="4" fillId="0" borderId="8" xfId="0" applyFont="1" applyBorder="1" applyAlignment="1">
      <alignment horizontal="center" vertical="center" wrapText="1"/>
    </xf>
    <xf numFmtId="0" fontId="4" fillId="0" borderId="9" xfId="0" applyFont="1" applyBorder="1" applyAlignment="1">
      <alignment horizontal="center" vertical="center" wrapText="1"/>
    </xf>
    <xf numFmtId="0" fontId="16" fillId="0" borderId="5" xfId="0" applyFont="1" applyFill="1" applyBorder="1" applyAlignment="1">
      <alignment vertical="center" wrapText="1"/>
    </xf>
    <xf numFmtId="4" fontId="17" fillId="0" borderId="6" xfId="0" applyNumberFormat="1" applyFont="1" applyFill="1" applyBorder="1" applyAlignment="1">
      <alignment horizontal="center" vertical="center" wrapText="1"/>
    </xf>
    <xf numFmtId="0" fontId="17" fillId="0" borderId="6" xfId="0" applyFont="1" applyFill="1" applyBorder="1" applyAlignment="1">
      <alignment horizontal="center" vertical="center" wrapText="1"/>
    </xf>
    <xf numFmtId="0" fontId="28" fillId="0" borderId="0" xfId="0" applyFont="1" applyFill="1"/>
    <xf numFmtId="0" fontId="0" fillId="0" borderId="0" xfId="0" applyFill="1"/>
    <xf numFmtId="0" fontId="29" fillId="0" borderId="0" xfId="0" applyFont="1" applyFill="1" applyAlignment="1">
      <alignment wrapText="1"/>
    </xf>
    <xf numFmtId="0" fontId="20" fillId="0" borderId="6" xfId="0" applyFont="1" applyFill="1" applyBorder="1" applyAlignment="1">
      <alignment horizontal="center" vertical="center" wrapText="1"/>
    </xf>
    <xf numFmtId="4" fontId="20" fillId="0" borderId="6" xfId="0" applyNumberFormat="1" applyFont="1" applyFill="1" applyBorder="1" applyAlignment="1">
      <alignment horizontal="center" vertical="center" wrapText="1"/>
    </xf>
    <xf numFmtId="2" fontId="20" fillId="0" borderId="6" xfId="0" applyNumberFormat="1" applyFont="1" applyFill="1" applyBorder="1" applyAlignment="1">
      <alignment horizontal="center" vertical="center" wrapText="1"/>
    </xf>
    <xf numFmtId="0" fontId="20" fillId="0" borderId="5" xfId="0" applyFont="1" applyFill="1" applyBorder="1" applyAlignment="1">
      <alignment vertical="center" wrapText="1"/>
    </xf>
    <xf numFmtId="3" fontId="20" fillId="0" borderId="6" xfId="0" applyNumberFormat="1" applyFont="1" applyFill="1" applyBorder="1" applyAlignment="1">
      <alignment horizontal="center" vertical="center" wrapText="1"/>
    </xf>
    <xf numFmtId="0" fontId="20" fillId="0" borderId="5" xfId="0" applyFont="1" applyFill="1" applyBorder="1" applyAlignment="1">
      <alignment horizontal="right" vertical="center" wrapText="1"/>
    </xf>
    <xf numFmtId="3" fontId="20" fillId="0" borderId="4" xfId="0" applyNumberFormat="1" applyFont="1" applyFill="1" applyBorder="1" applyAlignment="1">
      <alignment horizontal="center" vertical="center" wrapText="1"/>
    </xf>
    <xf numFmtId="9" fontId="8" fillId="0" borderId="6" xfId="1" applyFont="1" applyFill="1" applyBorder="1" applyAlignment="1">
      <alignment horizontal="center" vertical="center" wrapText="1"/>
    </xf>
    <xf numFmtId="0" fontId="21" fillId="0" borderId="0" xfId="0" applyFont="1" applyFill="1"/>
    <xf numFmtId="0" fontId="27" fillId="3" borderId="2" xfId="0" applyFont="1" applyFill="1" applyBorder="1" applyAlignment="1">
      <alignment vertical="center" wrapText="1"/>
    </xf>
    <xf numFmtId="0" fontId="27" fillId="3" borderId="3" xfId="0" applyFont="1" applyFill="1" applyBorder="1" applyAlignment="1">
      <alignment vertical="center" wrapText="1"/>
    </xf>
    <xf numFmtId="0" fontId="27" fillId="3" borderId="4" xfId="0" applyFont="1" applyFill="1" applyBorder="1" applyAlignment="1">
      <alignment vertical="center" wrapText="1"/>
    </xf>
    <xf numFmtId="0" fontId="15" fillId="3" borderId="2" xfId="0" applyFont="1" applyFill="1" applyBorder="1" applyAlignment="1">
      <alignment vertical="center" wrapText="1"/>
    </xf>
    <xf numFmtId="0" fontId="15" fillId="3" borderId="3" xfId="0" applyFont="1" applyFill="1" applyBorder="1" applyAlignment="1">
      <alignment vertical="center" wrapText="1"/>
    </xf>
    <xf numFmtId="0" fontId="15" fillId="3" borderId="4" xfId="0" applyFont="1" applyFill="1" applyBorder="1" applyAlignment="1">
      <alignment vertical="center" wrapText="1"/>
    </xf>
  </cellXfs>
  <cellStyles count="2">
    <cellStyle name="Parasts" xfId="0" builtinId="0"/>
    <cellStyle name="Procenti" xfId="1" builtinId="5"/>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alcChain" Target="calcChain.xml"/><Relationship Id="rId5" Type="http://schemas.microsoft.com/office/2017/10/relationships/person" Target="persons/perso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oneCellAnchor>
    <xdr:from>
      <xdr:col>8</xdr:col>
      <xdr:colOff>0</xdr:colOff>
      <xdr:row>60</xdr:row>
      <xdr:rowOff>70643</xdr:rowOff>
    </xdr:from>
    <xdr:ext cx="914400" cy="264560"/>
    <xdr:sp macro="" textlink="">
      <xdr:nvSpPr>
        <xdr:cNvPr id="3" name="TextBox 2">
          <a:extLst>
            <a:ext uri="{FF2B5EF4-FFF2-40B4-BE49-F238E27FC236}">
              <a16:creationId xmlns:a16="http://schemas.microsoft.com/office/drawing/2014/main" id="{00000000-0008-0000-0000-000003000000}"/>
            </a:ext>
          </a:extLst>
        </xdr:cNvPr>
        <xdr:cNvSpPr txBox="1"/>
      </xdr:nvSpPr>
      <xdr:spPr>
        <a:xfrm>
          <a:off x="7083425" y="9206706"/>
          <a:ext cx="914400"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rtlCol="0" anchor="t">
          <a:spAutoFit/>
        </a:bodyPr>
        <a:lstStyle/>
        <a:p>
          <a:endParaRPr lang="lv-LV" sz="1100"/>
        </a:p>
      </xdr:txBody>
    </xdr:sp>
    <xdr:clientData/>
  </xdr:oneCellAnchor>
  <xdr:oneCellAnchor>
    <xdr:from>
      <xdr:col>8</xdr:col>
      <xdr:colOff>0</xdr:colOff>
      <xdr:row>60</xdr:row>
      <xdr:rowOff>70643</xdr:rowOff>
    </xdr:from>
    <xdr:ext cx="914400" cy="264560"/>
    <xdr:sp macro="" textlink="">
      <xdr:nvSpPr>
        <xdr:cNvPr id="4" name="TextBox 3">
          <a:extLst>
            <a:ext uri="{FF2B5EF4-FFF2-40B4-BE49-F238E27FC236}">
              <a16:creationId xmlns:a16="http://schemas.microsoft.com/office/drawing/2014/main" id="{00000000-0008-0000-0000-000004000000}"/>
            </a:ext>
          </a:extLst>
        </xdr:cNvPr>
        <xdr:cNvSpPr txBox="1"/>
      </xdr:nvSpPr>
      <xdr:spPr>
        <a:xfrm>
          <a:off x="7083425" y="9206706"/>
          <a:ext cx="914400"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rtlCol="0" anchor="t">
          <a:spAutoFit/>
        </a:bodyPr>
        <a:lstStyle/>
        <a:p>
          <a:endParaRPr lang="lv-LV" sz="1100"/>
        </a:p>
      </xdr:txBody>
    </xdr:sp>
    <xdr:clientData/>
  </xdr:one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5" Type="http://schemas.openxmlformats.org/officeDocument/2006/relationships/comments" Target="../comments1.x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P63"/>
  <sheetViews>
    <sheetView tabSelected="1" topLeftCell="A47" zoomScale="60" zoomScaleNormal="60" workbookViewId="0">
      <selection activeCell="G23" sqref="G23"/>
    </sheetView>
  </sheetViews>
  <sheetFormatPr defaultRowHeight="15" x14ac:dyDescent="0.25"/>
  <cols>
    <col min="1" max="1" width="34.140625" customWidth="1"/>
    <col min="2" max="2" width="14.42578125" style="9" customWidth="1"/>
    <col min="3" max="3" width="15.28515625" style="48" customWidth="1"/>
    <col min="4" max="4" width="15.28515625" style="9" customWidth="1"/>
    <col min="5" max="5" width="13.5703125" style="9" customWidth="1"/>
    <col min="6" max="6" width="8.85546875" style="9" customWidth="1"/>
    <col min="7" max="7" width="28" style="9" customWidth="1"/>
    <col min="8" max="8" width="46.85546875" customWidth="1"/>
    <col min="13" max="13" width="30.28515625" customWidth="1"/>
  </cols>
  <sheetData>
    <row r="1" spans="1:8" x14ac:dyDescent="0.25">
      <c r="H1" s="15" t="s">
        <v>13</v>
      </c>
    </row>
    <row r="2" spans="1:8" ht="22.5" customHeight="1" x14ac:dyDescent="0.25">
      <c r="A2" s="58" t="s">
        <v>6</v>
      </c>
      <c r="B2" s="58"/>
      <c r="C2" s="58"/>
      <c r="D2" s="58"/>
      <c r="E2" s="58"/>
      <c r="F2" s="58"/>
      <c r="G2" s="58"/>
      <c r="H2" s="58"/>
    </row>
    <row r="3" spans="1:8" ht="14.25" customHeight="1" x14ac:dyDescent="0.25">
      <c r="A3" s="7"/>
      <c r="B3" s="7"/>
      <c r="C3" s="49"/>
      <c r="D3" s="7"/>
      <c r="E3" s="7"/>
      <c r="F3" s="7"/>
      <c r="G3" s="7"/>
      <c r="H3" s="7"/>
    </row>
    <row r="4" spans="1:8" ht="18" customHeight="1" x14ac:dyDescent="0.3">
      <c r="A4" s="14" t="s">
        <v>7</v>
      </c>
      <c r="B4" s="59" t="s">
        <v>69</v>
      </c>
      <c r="C4" s="59"/>
      <c r="D4" s="59"/>
      <c r="E4" s="59"/>
      <c r="F4" s="59"/>
      <c r="G4" s="59"/>
      <c r="H4" s="59"/>
    </row>
    <row r="5" spans="1:8" ht="18.75" x14ac:dyDescent="0.3">
      <c r="A5" s="14" t="s">
        <v>9</v>
      </c>
      <c r="B5" s="59">
        <v>2023</v>
      </c>
      <c r="C5" s="59"/>
      <c r="D5" s="59"/>
      <c r="E5" s="59"/>
      <c r="F5" s="59"/>
      <c r="G5" s="59"/>
      <c r="H5" s="59"/>
    </row>
    <row r="6" spans="1:8" ht="14.25" customHeight="1" thickBot="1" x14ac:dyDescent="0.3"/>
    <row r="7" spans="1:8" ht="16.5" thickBot="1" x14ac:dyDescent="0.3">
      <c r="A7" s="61" t="s">
        <v>3</v>
      </c>
      <c r="B7" s="62"/>
      <c r="C7" s="62"/>
      <c r="D7" s="62"/>
      <c r="E7" s="62"/>
      <c r="F7" s="62"/>
      <c r="G7" s="62"/>
      <c r="H7" s="63"/>
    </row>
    <row r="8" spans="1:8" s="4" customFormat="1" ht="48.75" thickBot="1" x14ac:dyDescent="0.3">
      <c r="A8" s="8" t="s">
        <v>5</v>
      </c>
      <c r="B8" s="52" t="s">
        <v>20</v>
      </c>
      <c r="C8" s="52" t="s">
        <v>21</v>
      </c>
      <c r="D8" s="3" t="s">
        <v>22</v>
      </c>
      <c r="E8" s="3" t="s">
        <v>8</v>
      </c>
      <c r="F8" s="3" t="s">
        <v>4</v>
      </c>
      <c r="G8" s="17" t="s">
        <v>11</v>
      </c>
      <c r="H8" s="3" t="s">
        <v>12</v>
      </c>
    </row>
    <row r="9" spans="1:8" ht="16.5" thickBot="1" x14ac:dyDescent="0.3">
      <c r="A9" s="82" t="s">
        <v>29</v>
      </c>
      <c r="B9" s="83"/>
      <c r="C9" s="84"/>
      <c r="D9" s="10"/>
      <c r="E9" s="11"/>
      <c r="F9" s="12"/>
      <c r="G9" s="19"/>
      <c r="H9" s="1"/>
    </row>
    <row r="10" spans="1:8" ht="32.25" thickBot="1" x14ac:dyDescent="0.3">
      <c r="A10" s="31" t="s">
        <v>30</v>
      </c>
      <c r="B10" s="35" t="s">
        <v>31</v>
      </c>
      <c r="C10" s="32">
        <v>0.65</v>
      </c>
      <c r="D10" s="33">
        <v>0.65</v>
      </c>
      <c r="E10" s="34">
        <f t="shared" ref="E10:E13" si="0">D10-C10</f>
        <v>0</v>
      </c>
      <c r="F10" s="36">
        <f t="shared" ref="F10:F13" si="1">E10/C10</f>
        <v>0</v>
      </c>
      <c r="G10" s="19"/>
      <c r="H10" s="1"/>
    </row>
    <row r="11" spans="1:8" ht="16.5" thickBot="1" x14ac:dyDescent="0.3">
      <c r="A11" s="31" t="s">
        <v>32</v>
      </c>
      <c r="B11" s="35" t="s">
        <v>31</v>
      </c>
      <c r="C11" s="32">
        <v>0.11</v>
      </c>
      <c r="D11" s="33">
        <v>0.12</v>
      </c>
      <c r="E11" s="34">
        <f t="shared" si="0"/>
        <v>9.999999999999995E-3</v>
      </c>
      <c r="F11" s="36">
        <f t="shared" si="1"/>
        <v>9.090909090909087E-2</v>
      </c>
      <c r="G11" s="19"/>
      <c r="H11" s="1"/>
    </row>
    <row r="12" spans="1:8" ht="48" thickBot="1" x14ac:dyDescent="0.3">
      <c r="A12" s="31" t="s">
        <v>33</v>
      </c>
      <c r="B12" s="32">
        <v>0.13</v>
      </c>
      <c r="C12" s="32">
        <v>0.13</v>
      </c>
      <c r="D12" s="33">
        <v>0.1</v>
      </c>
      <c r="E12" s="34">
        <f t="shared" si="0"/>
        <v>-0.03</v>
      </c>
      <c r="F12" s="36">
        <f t="shared" si="1"/>
        <v>-0.23076923076923075</v>
      </c>
      <c r="G12" s="19"/>
      <c r="H12" s="38" t="s">
        <v>68</v>
      </c>
    </row>
    <row r="13" spans="1:8" ht="63.75" thickBot="1" x14ac:dyDescent="0.3">
      <c r="A13" s="31" t="s">
        <v>60</v>
      </c>
      <c r="B13" s="35" t="s">
        <v>31</v>
      </c>
      <c r="C13" s="32">
        <v>0.1</v>
      </c>
      <c r="D13" s="33">
        <v>0.19</v>
      </c>
      <c r="E13" s="34">
        <f t="shared" si="0"/>
        <v>0.09</v>
      </c>
      <c r="F13" s="36">
        <f t="shared" si="1"/>
        <v>0.89999999999999991</v>
      </c>
      <c r="G13" s="19"/>
      <c r="H13" s="24" t="s">
        <v>61</v>
      </c>
    </row>
    <row r="14" spans="1:8" ht="32.25" thickBot="1" x14ac:dyDescent="0.3">
      <c r="A14" s="31" t="s">
        <v>34</v>
      </c>
      <c r="B14" s="35">
        <v>34</v>
      </c>
      <c r="C14" s="35">
        <v>40</v>
      </c>
      <c r="D14" s="37">
        <v>52</v>
      </c>
      <c r="E14" s="34">
        <f>D14-C14</f>
        <v>12</v>
      </c>
      <c r="F14" s="36">
        <f>E14/C14</f>
        <v>0.3</v>
      </c>
      <c r="G14" s="19"/>
      <c r="H14" s="38" t="s">
        <v>62</v>
      </c>
    </row>
    <row r="15" spans="1:8" ht="16.5" thickBot="1" x14ac:dyDescent="0.3">
      <c r="A15" s="85"/>
      <c r="B15" s="86"/>
      <c r="C15" s="87"/>
      <c r="D15" s="10"/>
      <c r="E15" s="11"/>
      <c r="F15" s="12"/>
      <c r="G15" s="19"/>
      <c r="H15" s="1"/>
    </row>
    <row r="16" spans="1:8" ht="32.25" thickBot="1" x14ac:dyDescent="0.3">
      <c r="A16" s="25" t="s">
        <v>35</v>
      </c>
      <c r="B16" s="23">
        <v>5.83</v>
      </c>
      <c r="C16" s="35">
        <v>5.85</v>
      </c>
      <c r="D16" s="23">
        <v>6.12</v>
      </c>
      <c r="E16" s="34">
        <f>D16-C16</f>
        <v>0.27000000000000046</v>
      </c>
      <c r="F16" s="33">
        <f>E16/C16</f>
        <v>4.6153846153846233E-2</v>
      </c>
      <c r="G16" s="19"/>
      <c r="H16" s="1"/>
    </row>
    <row r="17" spans="1:8" ht="32.25" thickBot="1" x14ac:dyDescent="0.3">
      <c r="A17" s="25" t="s">
        <v>36</v>
      </c>
      <c r="B17" s="42">
        <v>111754</v>
      </c>
      <c r="C17" s="45">
        <v>116224</v>
      </c>
      <c r="D17" s="42">
        <v>114570</v>
      </c>
      <c r="E17" s="34">
        <f t="shared" ref="E17:E25" si="2">D17-C17</f>
        <v>-1654</v>
      </c>
      <c r="F17" s="33">
        <f t="shared" ref="F17:F25" si="3">E17/C17</f>
        <v>-1.423113986784141E-2</v>
      </c>
      <c r="G17" s="19"/>
      <c r="H17" s="1"/>
    </row>
    <row r="18" spans="1:8" ht="153" customHeight="1" thickBot="1" x14ac:dyDescent="0.3">
      <c r="A18" s="25" t="s">
        <v>37</v>
      </c>
      <c r="B18" s="30">
        <v>0.09</v>
      </c>
      <c r="C18" s="37">
        <v>0.09</v>
      </c>
      <c r="D18" s="30">
        <v>0.06</v>
      </c>
      <c r="E18" s="34">
        <f t="shared" si="2"/>
        <v>-0.03</v>
      </c>
      <c r="F18" s="33">
        <f t="shared" si="3"/>
        <v>-0.33333333333333331</v>
      </c>
      <c r="G18" s="19"/>
      <c r="H18" s="24" t="s">
        <v>83</v>
      </c>
    </row>
    <row r="19" spans="1:8" ht="23.25" customHeight="1" thickBot="1" x14ac:dyDescent="0.3">
      <c r="A19" s="22" t="s">
        <v>38</v>
      </c>
      <c r="B19" s="42">
        <v>6965</v>
      </c>
      <c r="C19" s="45">
        <v>7244</v>
      </c>
      <c r="D19" s="42">
        <v>7516</v>
      </c>
      <c r="E19" s="41">
        <f t="shared" si="2"/>
        <v>272</v>
      </c>
      <c r="F19" s="33">
        <f t="shared" si="3"/>
        <v>3.7548315847598011E-2</v>
      </c>
      <c r="G19" s="19"/>
      <c r="H19" s="1"/>
    </row>
    <row r="20" spans="1:8" ht="32.25" thickBot="1" x14ac:dyDescent="0.3">
      <c r="A20" s="25" t="s">
        <v>39</v>
      </c>
      <c r="B20" s="42">
        <v>1880</v>
      </c>
      <c r="C20" s="45">
        <v>2000</v>
      </c>
      <c r="D20" s="42">
        <v>2144</v>
      </c>
      <c r="E20" s="41">
        <f t="shared" si="2"/>
        <v>144</v>
      </c>
      <c r="F20" s="33">
        <f t="shared" si="3"/>
        <v>7.1999999999999995E-2</v>
      </c>
      <c r="G20" s="19"/>
      <c r="H20" s="1"/>
    </row>
    <row r="21" spans="1:8" ht="95.25" customHeight="1" thickBot="1" x14ac:dyDescent="0.3">
      <c r="A21" s="25" t="s">
        <v>63</v>
      </c>
      <c r="B21" s="42">
        <v>4018</v>
      </c>
      <c r="C21" s="45">
        <v>4000</v>
      </c>
      <c r="D21" s="42">
        <v>5294</v>
      </c>
      <c r="E21" s="41">
        <f t="shared" si="2"/>
        <v>1294</v>
      </c>
      <c r="F21" s="33">
        <f t="shared" si="3"/>
        <v>0.32350000000000001</v>
      </c>
      <c r="G21" s="19"/>
      <c r="H21" s="24" t="s">
        <v>70</v>
      </c>
    </row>
    <row r="22" spans="1:8" ht="62.25" customHeight="1" thickBot="1" x14ac:dyDescent="0.3">
      <c r="A22" s="25" t="s">
        <v>40</v>
      </c>
      <c r="B22" s="42">
        <v>1111</v>
      </c>
      <c r="C22" s="45">
        <v>1139</v>
      </c>
      <c r="D22" s="42">
        <v>1252</v>
      </c>
      <c r="E22" s="41">
        <f t="shared" si="2"/>
        <v>113</v>
      </c>
      <c r="F22" s="33">
        <f t="shared" si="3"/>
        <v>9.9209833187006144E-2</v>
      </c>
      <c r="G22" s="19"/>
      <c r="H22" s="24" t="s">
        <v>71</v>
      </c>
    </row>
    <row r="23" spans="1:8" ht="49.5" customHeight="1" thickBot="1" x14ac:dyDescent="0.3">
      <c r="A23" s="25" t="s">
        <v>41</v>
      </c>
      <c r="B23" s="39">
        <v>0.629</v>
      </c>
      <c r="C23" s="55">
        <v>0.65500000000000003</v>
      </c>
      <c r="D23" s="40">
        <v>0.755</v>
      </c>
      <c r="E23" s="34">
        <f t="shared" si="2"/>
        <v>9.9999999999999978E-2</v>
      </c>
      <c r="F23" s="33">
        <f t="shared" si="3"/>
        <v>0.15267175572519079</v>
      </c>
      <c r="G23" s="19"/>
      <c r="H23" s="24" t="s">
        <v>64</v>
      </c>
    </row>
    <row r="24" spans="1:8" ht="63" customHeight="1" thickBot="1" x14ac:dyDescent="0.3">
      <c r="A24" s="22" t="s">
        <v>72</v>
      </c>
      <c r="B24" s="23">
        <v>5</v>
      </c>
      <c r="C24" s="35">
        <v>7</v>
      </c>
      <c r="D24" s="23">
        <v>4</v>
      </c>
      <c r="E24" s="41">
        <f t="shared" si="2"/>
        <v>-3</v>
      </c>
      <c r="F24" s="33">
        <f t="shared" si="3"/>
        <v>-0.42857142857142855</v>
      </c>
      <c r="G24" s="19"/>
      <c r="H24" s="24" t="s">
        <v>73</v>
      </c>
    </row>
    <row r="25" spans="1:8" ht="99.75" customHeight="1" thickBot="1" x14ac:dyDescent="0.3">
      <c r="A25" s="22" t="s">
        <v>65</v>
      </c>
      <c r="B25" s="23">
        <v>16</v>
      </c>
      <c r="C25" s="56" t="s">
        <v>59</v>
      </c>
      <c r="D25" s="23">
        <v>11</v>
      </c>
      <c r="E25" s="41">
        <f t="shared" si="2"/>
        <v>-5</v>
      </c>
      <c r="F25" s="33">
        <f t="shared" si="3"/>
        <v>-0.3125</v>
      </c>
      <c r="G25" s="19"/>
      <c r="H25" s="24" t="s">
        <v>81</v>
      </c>
    </row>
    <row r="26" spans="1:8" ht="31.5" customHeight="1" thickBot="1" x14ac:dyDescent="0.3">
      <c r="A26" s="85" t="s">
        <v>42</v>
      </c>
      <c r="B26" s="86"/>
      <c r="C26" s="87"/>
      <c r="D26" s="10"/>
      <c r="E26" s="11"/>
      <c r="F26" s="12"/>
      <c r="G26" s="19"/>
      <c r="H26" s="1"/>
    </row>
    <row r="27" spans="1:8" ht="80.25" customHeight="1" thickBot="1" x14ac:dyDescent="0.3">
      <c r="A27" s="25" t="s">
        <v>43</v>
      </c>
      <c r="B27" s="26" t="s">
        <v>44</v>
      </c>
      <c r="C27" s="54" t="s">
        <v>44</v>
      </c>
      <c r="D27" s="11" t="s">
        <v>44</v>
      </c>
      <c r="E27" s="11" t="s">
        <v>56</v>
      </c>
      <c r="F27" s="12" t="s">
        <v>56</v>
      </c>
      <c r="G27" s="19"/>
      <c r="H27" s="24" t="s">
        <v>55</v>
      </c>
    </row>
    <row r="28" spans="1:8" ht="63.75" thickBot="1" x14ac:dyDescent="0.3">
      <c r="A28" s="25" t="s">
        <v>45</v>
      </c>
      <c r="B28" s="23" t="s">
        <v>46</v>
      </c>
      <c r="C28" s="32">
        <v>0.05</v>
      </c>
      <c r="D28" s="32">
        <v>0.05</v>
      </c>
      <c r="E28" s="11" t="s">
        <v>56</v>
      </c>
      <c r="F28" s="12" t="s">
        <v>56</v>
      </c>
      <c r="G28" s="19"/>
      <c r="H28" s="24" t="s">
        <v>57</v>
      </c>
    </row>
    <row r="29" spans="1:8" ht="79.5" thickBot="1" x14ac:dyDescent="0.3">
      <c r="A29" s="25" t="s">
        <v>47</v>
      </c>
      <c r="B29" s="23" t="s">
        <v>48</v>
      </c>
      <c r="C29" s="32">
        <v>0.1</v>
      </c>
      <c r="D29" s="32">
        <v>0.1</v>
      </c>
      <c r="E29" s="11" t="s">
        <v>56</v>
      </c>
      <c r="F29" s="12" t="s">
        <v>56</v>
      </c>
      <c r="G29" s="19"/>
      <c r="H29" s="24" t="s">
        <v>58</v>
      </c>
    </row>
    <row r="30" spans="1:8" ht="16.5" thickBot="1" x14ac:dyDescent="0.3">
      <c r="A30" s="61" t="s">
        <v>0</v>
      </c>
      <c r="B30" s="62"/>
      <c r="C30" s="62"/>
      <c r="D30" s="62"/>
      <c r="E30" s="62"/>
      <c r="F30" s="62"/>
      <c r="G30" s="62"/>
      <c r="H30" s="63"/>
    </row>
    <row r="31" spans="1:8" s="4" customFormat="1" ht="48.75" thickBot="1" x14ac:dyDescent="0.3">
      <c r="A31" s="8" t="s">
        <v>5</v>
      </c>
      <c r="B31" s="3" t="s">
        <v>20</v>
      </c>
      <c r="C31" s="52" t="s">
        <v>21</v>
      </c>
      <c r="D31" s="3" t="s">
        <v>22</v>
      </c>
      <c r="E31" s="3" t="s">
        <v>8</v>
      </c>
      <c r="F31" s="3" t="s">
        <v>4</v>
      </c>
      <c r="G31" s="17" t="s">
        <v>11</v>
      </c>
      <c r="H31" s="3" t="s">
        <v>12</v>
      </c>
    </row>
    <row r="32" spans="1:8" s="4" customFormat="1" ht="63.75" thickBot="1" x14ac:dyDescent="0.3">
      <c r="A32" s="27" t="s">
        <v>49</v>
      </c>
      <c r="B32" s="28" t="s">
        <v>50</v>
      </c>
      <c r="C32" s="45">
        <v>20394218</v>
      </c>
      <c r="D32" s="42">
        <v>21206799</v>
      </c>
      <c r="E32" s="42">
        <f>D32-C32</f>
        <v>812581</v>
      </c>
      <c r="F32" s="33">
        <f t="shared" ref="F32:F36" si="4">E32/C32</f>
        <v>3.9843694913921188E-2</v>
      </c>
      <c r="G32" s="21"/>
      <c r="H32" s="20"/>
    </row>
    <row r="33" spans="1:16" s="4" customFormat="1" ht="48" thickBot="1" x14ac:dyDescent="0.3">
      <c r="A33" s="25" t="s">
        <v>51</v>
      </c>
      <c r="B33" s="23" t="s">
        <v>50</v>
      </c>
      <c r="C33" s="53">
        <v>1550675</v>
      </c>
      <c r="D33" s="42">
        <v>1574794</v>
      </c>
      <c r="E33" s="42">
        <f t="shared" ref="E33:E36" si="5">D33-C33</f>
        <v>24119</v>
      </c>
      <c r="F33" s="33">
        <f t="shared" si="4"/>
        <v>1.5553871701033421E-2</v>
      </c>
      <c r="G33" s="21"/>
      <c r="H33" s="20"/>
    </row>
    <row r="34" spans="1:16" ht="48" thickBot="1" x14ac:dyDescent="0.3">
      <c r="A34" s="25" t="s">
        <v>52</v>
      </c>
      <c r="B34" s="43">
        <v>1672209</v>
      </c>
      <c r="C34" s="45">
        <v>1705653</v>
      </c>
      <c r="D34" s="29">
        <v>1828360</v>
      </c>
      <c r="E34" s="42">
        <f t="shared" si="5"/>
        <v>122707</v>
      </c>
      <c r="F34" s="33">
        <f t="shared" si="4"/>
        <v>7.1941362047262841E-2</v>
      </c>
      <c r="G34" s="18"/>
      <c r="H34" s="1"/>
    </row>
    <row r="35" spans="1:16" s="71" customFormat="1" ht="175.5" customHeight="1" thickBot="1" x14ac:dyDescent="0.3">
      <c r="A35" s="67" t="s">
        <v>53</v>
      </c>
      <c r="B35" s="73">
        <v>3.14</v>
      </c>
      <c r="C35" s="73">
        <v>3.38</v>
      </c>
      <c r="D35" s="74">
        <v>-0.69</v>
      </c>
      <c r="E35" s="68">
        <f t="shared" si="5"/>
        <v>-4.07</v>
      </c>
      <c r="F35" s="57">
        <f t="shared" si="4"/>
        <v>-1.2041420118343196</v>
      </c>
      <c r="G35" s="69" t="s">
        <v>74</v>
      </c>
      <c r="H35" s="69" t="s">
        <v>93</v>
      </c>
      <c r="I35" s="70"/>
      <c r="K35" s="70"/>
      <c r="M35" s="72"/>
    </row>
    <row r="36" spans="1:16" ht="131.25" customHeight="1" thickBot="1" x14ac:dyDescent="0.3">
      <c r="A36" s="22" t="s">
        <v>54</v>
      </c>
      <c r="B36" s="75">
        <v>0.9</v>
      </c>
      <c r="C36" s="75">
        <v>0.9</v>
      </c>
      <c r="D36" s="74">
        <v>0.67</v>
      </c>
      <c r="E36" s="30">
        <f t="shared" si="5"/>
        <v>-0.22999999999999998</v>
      </c>
      <c r="F36" s="33">
        <f t="shared" si="4"/>
        <v>-0.25555555555555554</v>
      </c>
      <c r="G36" s="24" t="s">
        <v>74</v>
      </c>
      <c r="H36" s="24" t="s">
        <v>75</v>
      </c>
    </row>
    <row r="37" spans="1:16" ht="15.75" thickBot="1" x14ac:dyDescent="0.3">
      <c r="A37" s="64"/>
      <c r="B37" s="65"/>
      <c r="C37" s="65"/>
      <c r="D37" s="65"/>
      <c r="E37" s="65"/>
      <c r="F37" s="65"/>
      <c r="G37" s="65"/>
      <c r="H37" s="66"/>
    </row>
    <row r="38" spans="1:16" ht="16.5" thickBot="1" x14ac:dyDescent="0.3">
      <c r="A38" s="61" t="s">
        <v>2</v>
      </c>
      <c r="B38" s="62"/>
      <c r="C38" s="62"/>
      <c r="D38" s="62"/>
      <c r="E38" s="62"/>
      <c r="F38" s="62"/>
      <c r="G38" s="62"/>
      <c r="H38" s="63"/>
    </row>
    <row r="39" spans="1:16" s="4" customFormat="1" ht="60.75" customHeight="1" thickBot="1" x14ac:dyDescent="0.3">
      <c r="A39" s="8" t="s">
        <v>1</v>
      </c>
      <c r="B39" s="3" t="s">
        <v>20</v>
      </c>
      <c r="C39" s="52" t="s">
        <v>76</v>
      </c>
      <c r="D39" s="3" t="s">
        <v>22</v>
      </c>
      <c r="E39" s="3" t="s">
        <v>8</v>
      </c>
      <c r="F39" s="3" t="s">
        <v>4</v>
      </c>
      <c r="G39" s="17" t="s">
        <v>11</v>
      </c>
      <c r="H39" s="3" t="s">
        <v>12</v>
      </c>
      <c r="I39"/>
      <c r="J39"/>
      <c r="K39"/>
      <c r="L39"/>
      <c r="M39"/>
      <c r="N39"/>
      <c r="O39"/>
      <c r="P39"/>
    </row>
    <row r="40" spans="1:16" ht="16.5" thickBot="1" x14ac:dyDescent="0.3">
      <c r="A40" s="76" t="s">
        <v>23</v>
      </c>
      <c r="B40" s="77">
        <v>24602128</v>
      </c>
      <c r="C40" s="77">
        <v>26183010</v>
      </c>
      <c r="D40" s="77">
        <v>26256478</v>
      </c>
      <c r="E40" s="77">
        <f>D40-C40</f>
        <v>73468</v>
      </c>
      <c r="F40" s="33">
        <f>E40/C40</f>
        <v>2.8059417156392637E-3</v>
      </c>
      <c r="G40" s="18"/>
      <c r="H40" s="1"/>
    </row>
    <row r="41" spans="1:16" ht="86.25" customHeight="1" thickBot="1" x14ac:dyDescent="0.3">
      <c r="A41" s="76" t="s">
        <v>24</v>
      </c>
      <c r="B41" s="77">
        <v>1531057</v>
      </c>
      <c r="C41" s="77">
        <v>973810</v>
      </c>
      <c r="D41" s="77">
        <v>1016329</v>
      </c>
      <c r="E41" s="74">
        <f t="shared" ref="E41:E57" si="6">D41-C41</f>
        <v>42519</v>
      </c>
      <c r="F41" s="19" t="s">
        <v>10</v>
      </c>
      <c r="G41" s="24" t="s">
        <v>74</v>
      </c>
      <c r="H41" s="24" t="s">
        <v>66</v>
      </c>
    </row>
    <row r="42" spans="1:16" ht="88.5" customHeight="1" thickBot="1" x14ac:dyDescent="0.3">
      <c r="A42" s="76" t="s">
        <v>25</v>
      </c>
      <c r="B42" s="77">
        <v>1112946</v>
      </c>
      <c r="C42" s="77">
        <v>911577</v>
      </c>
      <c r="D42" s="77">
        <v>212269</v>
      </c>
      <c r="E42" s="74">
        <f t="shared" si="6"/>
        <v>-699308</v>
      </c>
      <c r="F42" s="33">
        <f t="shared" ref="F42:F57" si="7">E42/C42</f>
        <v>-0.7671408997813679</v>
      </c>
      <c r="G42" s="24" t="s">
        <v>74</v>
      </c>
      <c r="H42" s="24" t="s">
        <v>77</v>
      </c>
    </row>
    <row r="43" spans="1:16" ht="75.75" customHeight="1" thickBot="1" x14ac:dyDescent="0.3">
      <c r="A43" s="78" t="s">
        <v>91</v>
      </c>
      <c r="B43" s="77">
        <v>261415</v>
      </c>
      <c r="C43" s="77">
        <v>305029</v>
      </c>
      <c r="D43" s="77">
        <v>305032</v>
      </c>
      <c r="E43" s="74"/>
      <c r="F43" s="33"/>
      <c r="G43" s="24"/>
      <c r="H43" s="24"/>
    </row>
    <row r="44" spans="1:16" ht="75.75" customHeight="1" thickBot="1" x14ac:dyDescent="0.3">
      <c r="A44" s="78" t="s">
        <v>92</v>
      </c>
      <c r="B44" s="77">
        <v>58841</v>
      </c>
      <c r="C44" s="77">
        <v>58840</v>
      </c>
      <c r="D44" s="77">
        <v>58840</v>
      </c>
      <c r="E44" s="74"/>
      <c r="F44" s="33"/>
      <c r="G44" s="24"/>
      <c r="H44" s="24"/>
    </row>
    <row r="45" spans="1:16" ht="109.5" customHeight="1" thickBot="1" x14ac:dyDescent="0.3">
      <c r="A45" s="22" t="s">
        <v>26</v>
      </c>
      <c r="B45" s="43">
        <v>6798923</v>
      </c>
      <c r="C45" s="77">
        <v>6596448</v>
      </c>
      <c r="D45" s="43">
        <v>5842844</v>
      </c>
      <c r="E45" s="30">
        <f t="shared" si="6"/>
        <v>-753604</v>
      </c>
      <c r="F45" s="33">
        <f t="shared" si="7"/>
        <v>-0.11424390823667525</v>
      </c>
      <c r="G45" s="19"/>
      <c r="H45" s="30" t="s">
        <v>78</v>
      </c>
    </row>
    <row r="46" spans="1:16" ht="19.5" customHeight="1" thickBot="1" x14ac:dyDescent="0.3">
      <c r="A46" s="22" t="s">
        <v>14</v>
      </c>
      <c r="B46" s="43">
        <v>4044523</v>
      </c>
      <c r="C46" s="77">
        <v>4044523</v>
      </c>
      <c r="D46" s="43">
        <v>4044523</v>
      </c>
      <c r="E46" s="30">
        <f t="shared" si="6"/>
        <v>0</v>
      </c>
      <c r="F46" s="33">
        <f t="shared" si="7"/>
        <v>0</v>
      </c>
      <c r="G46" s="19"/>
      <c r="H46" s="1"/>
    </row>
    <row r="47" spans="1:16" ht="108" customHeight="1" thickBot="1" x14ac:dyDescent="0.3">
      <c r="A47" s="22" t="s">
        <v>15</v>
      </c>
      <c r="B47" s="44">
        <f>B41/B40*100</f>
        <v>6.2232706048842603</v>
      </c>
      <c r="C47" s="74">
        <f>C41/C40*100</f>
        <v>3.7192438913631394</v>
      </c>
      <c r="D47" s="44">
        <f>D41/D40*100</f>
        <v>3.8707742904436766</v>
      </c>
      <c r="E47" s="30">
        <f t="shared" si="6"/>
        <v>0.15153039908053723</v>
      </c>
      <c r="F47" s="33">
        <f>E47/C47</f>
        <v>4.0742259315777178E-2</v>
      </c>
      <c r="G47" s="19"/>
      <c r="H47" s="24" t="s">
        <v>79</v>
      </c>
    </row>
    <row r="48" spans="1:16" ht="105.75" customHeight="1" thickBot="1" x14ac:dyDescent="0.3">
      <c r="A48" s="22" t="s">
        <v>16</v>
      </c>
      <c r="B48" s="44">
        <v>0.85</v>
      </c>
      <c r="C48" s="74">
        <v>-0.04</v>
      </c>
      <c r="D48" s="44">
        <v>-2.91</v>
      </c>
      <c r="E48" s="30">
        <f t="shared" si="6"/>
        <v>-2.87</v>
      </c>
      <c r="F48" s="33">
        <f t="shared" si="7"/>
        <v>71.75</v>
      </c>
      <c r="G48" s="19"/>
      <c r="H48" s="24" t="s">
        <v>80</v>
      </c>
    </row>
    <row r="49" spans="1:8" ht="111" customHeight="1" thickBot="1" x14ac:dyDescent="0.3">
      <c r="A49" s="22" t="s">
        <v>27</v>
      </c>
      <c r="B49" s="44">
        <v>3.08</v>
      </c>
      <c r="C49" s="74">
        <v>-0.15</v>
      </c>
      <c r="D49" s="37">
        <v>-13.07</v>
      </c>
      <c r="E49" s="30">
        <f t="shared" si="6"/>
        <v>-12.92</v>
      </c>
      <c r="F49" s="33">
        <f t="shared" si="7"/>
        <v>86.13333333333334</v>
      </c>
      <c r="G49" s="19"/>
      <c r="H49" s="24" t="s">
        <v>80</v>
      </c>
    </row>
    <row r="50" spans="1:8" ht="24.75" customHeight="1" thickBot="1" x14ac:dyDescent="0.3">
      <c r="A50" s="22" t="s">
        <v>17</v>
      </c>
      <c r="B50" s="44">
        <v>0.55000000000000004</v>
      </c>
      <c r="C50" s="74">
        <v>0.55000000000000004</v>
      </c>
      <c r="D50" s="44">
        <v>0.59</v>
      </c>
      <c r="E50" s="30">
        <f t="shared" si="6"/>
        <v>3.9999999999999925E-2</v>
      </c>
      <c r="F50" s="33">
        <f t="shared" si="7"/>
        <v>7.2727272727272585E-2</v>
      </c>
      <c r="G50" s="19"/>
      <c r="H50" s="1"/>
    </row>
    <row r="51" spans="1:8" s="81" customFormat="1" ht="78.75" customHeight="1" thickBot="1" x14ac:dyDescent="0.3">
      <c r="A51" s="76" t="s">
        <v>89</v>
      </c>
      <c r="B51" s="77">
        <v>867879</v>
      </c>
      <c r="C51" s="77">
        <v>478695</v>
      </c>
      <c r="D51" s="77">
        <v>705708</v>
      </c>
      <c r="E51" s="74">
        <f t="shared" si="6"/>
        <v>227013</v>
      </c>
      <c r="F51" s="57">
        <f t="shared" si="7"/>
        <v>0.4742330711622223</v>
      </c>
      <c r="G51" s="80"/>
      <c r="H51" s="74" t="s">
        <v>82</v>
      </c>
    </row>
    <row r="52" spans="1:8" s="81" customFormat="1" ht="16.5" thickBot="1" x14ac:dyDescent="0.3">
      <c r="A52" s="76" t="s">
        <v>90</v>
      </c>
      <c r="B52" s="77">
        <v>-1415469</v>
      </c>
      <c r="C52" s="77">
        <v>-207747</v>
      </c>
      <c r="D52" s="77">
        <v>-558572</v>
      </c>
      <c r="E52" s="74">
        <f t="shared" si="6"/>
        <v>-350825</v>
      </c>
      <c r="F52" s="57">
        <f t="shared" si="7"/>
        <v>1.6887127130596351</v>
      </c>
      <c r="G52" s="80"/>
      <c r="H52" s="74"/>
    </row>
    <row r="53" spans="1:8" ht="48" customHeight="1" thickBot="1" x14ac:dyDescent="0.3">
      <c r="A53" s="22" t="s">
        <v>28</v>
      </c>
      <c r="B53" s="43">
        <v>0</v>
      </c>
      <c r="C53" s="77">
        <v>133818</v>
      </c>
      <c r="D53" s="43">
        <v>133817</v>
      </c>
      <c r="E53" s="30">
        <f t="shared" si="6"/>
        <v>-1</v>
      </c>
      <c r="F53" s="33">
        <f t="shared" si="7"/>
        <v>-7.4728362402666307E-6</v>
      </c>
      <c r="G53" s="19"/>
      <c r="H53" s="1"/>
    </row>
    <row r="54" spans="1:8" ht="57.75" thickBot="1" x14ac:dyDescent="0.3">
      <c r="A54" s="22" t="s">
        <v>88</v>
      </c>
      <c r="B54" s="43">
        <f>SUM(B55:B55)</f>
        <v>22007266</v>
      </c>
      <c r="C54" s="77">
        <f>C55</f>
        <v>23175799</v>
      </c>
      <c r="D54" s="43">
        <f>SUM(D55:D55)</f>
        <v>23769505</v>
      </c>
      <c r="E54" s="30">
        <f t="shared" si="6"/>
        <v>593706</v>
      </c>
      <c r="F54" s="33">
        <f t="shared" si="7"/>
        <v>2.5617498667467733E-2</v>
      </c>
      <c r="G54" s="19"/>
      <c r="H54" s="1"/>
    </row>
    <row r="55" spans="1:8" ht="65.25" customHeight="1" thickBot="1" x14ac:dyDescent="0.3">
      <c r="A55" s="22" t="s">
        <v>67</v>
      </c>
      <c r="B55" s="43">
        <f>B56+B57</f>
        <v>22007266</v>
      </c>
      <c r="C55" s="77">
        <f>SUM(C56:C57)</f>
        <v>23175799</v>
      </c>
      <c r="D55" s="43">
        <f>D56+D57</f>
        <v>23769505</v>
      </c>
      <c r="E55" s="30">
        <f t="shared" si="6"/>
        <v>593706</v>
      </c>
      <c r="F55" s="33">
        <f t="shared" si="7"/>
        <v>2.5617498667467733E-2</v>
      </c>
      <c r="G55" s="19"/>
      <c r="H55" s="1"/>
    </row>
    <row r="56" spans="1:8" ht="51" customHeight="1" thickBot="1" x14ac:dyDescent="0.3">
      <c r="A56" s="22" t="s">
        <v>18</v>
      </c>
      <c r="B56" s="43">
        <v>21136462</v>
      </c>
      <c r="C56" s="77">
        <v>22266726</v>
      </c>
      <c r="D56" s="43">
        <v>22781594</v>
      </c>
      <c r="E56" s="30">
        <f t="shared" si="6"/>
        <v>514868</v>
      </c>
      <c r="F56" s="33">
        <f t="shared" si="7"/>
        <v>2.3122752756736666E-2</v>
      </c>
      <c r="G56" s="19"/>
      <c r="H56" s="1"/>
    </row>
    <row r="57" spans="1:8" ht="35.25" customHeight="1" thickBot="1" x14ac:dyDescent="0.3">
      <c r="A57" s="22" t="s">
        <v>19</v>
      </c>
      <c r="B57" s="47">
        <v>870804</v>
      </c>
      <c r="C57" s="79">
        <v>909073</v>
      </c>
      <c r="D57" s="43">
        <v>987911</v>
      </c>
      <c r="E57" s="30">
        <f t="shared" si="6"/>
        <v>78838</v>
      </c>
      <c r="F57" s="33">
        <f t="shared" si="7"/>
        <v>8.6723508453116521E-2</v>
      </c>
      <c r="G57" s="19"/>
      <c r="H57" s="1"/>
    </row>
    <row r="58" spans="1:8" x14ac:dyDescent="0.25">
      <c r="A58" s="5"/>
      <c r="B58" s="46"/>
      <c r="C58" s="50"/>
      <c r="D58" s="13"/>
      <c r="E58" s="13"/>
      <c r="F58" s="13"/>
      <c r="G58" s="13"/>
      <c r="H58" s="5"/>
    </row>
    <row r="59" spans="1:8" x14ac:dyDescent="0.25">
      <c r="A59" s="2" t="s">
        <v>84</v>
      </c>
      <c r="B59" s="46"/>
      <c r="C59" s="51"/>
      <c r="H59" s="6" t="s">
        <v>87</v>
      </c>
    </row>
    <row r="60" spans="1:8" x14ac:dyDescent="0.25">
      <c r="A60" s="2" t="s">
        <v>85</v>
      </c>
    </row>
    <row r="61" spans="1:8" x14ac:dyDescent="0.25">
      <c r="A61" s="2" t="s">
        <v>86</v>
      </c>
    </row>
    <row r="63" spans="1:8" ht="39" customHeight="1" x14ac:dyDescent="0.25">
      <c r="A63" s="60"/>
      <c r="B63" s="60"/>
      <c r="C63" s="60"/>
      <c r="D63" s="60"/>
      <c r="E63" s="60"/>
      <c r="F63" s="60"/>
      <c r="G63" s="16"/>
    </row>
  </sheetData>
  <customSheetViews>
    <customSheetView guid="{93C35C07-5A90-45AB-A2C2-CF98E82FB2E9}" scale="110" showPageBreaks="1">
      <selection activeCell="G4" sqref="G4"/>
      <pageMargins left="0.70866141732283472" right="0.70866141732283472" top="0.74803149606299213" bottom="0.74803149606299213" header="0.31496062992125984" footer="0.31496062992125984"/>
      <pageSetup paperSize="9" orientation="landscape" r:id="rId1"/>
      <headerFooter differentFirst="1"/>
    </customSheetView>
  </customSheetViews>
  <mergeCells count="11">
    <mergeCell ref="A2:H2"/>
    <mergeCell ref="B4:H4"/>
    <mergeCell ref="B5:H5"/>
    <mergeCell ref="A63:F63"/>
    <mergeCell ref="A7:H7"/>
    <mergeCell ref="A37:H37"/>
    <mergeCell ref="A38:H38"/>
    <mergeCell ref="A30:H30"/>
    <mergeCell ref="A9:C9"/>
    <mergeCell ref="A15:C15"/>
    <mergeCell ref="A26:C26"/>
  </mergeCells>
  <printOptions horizontalCentered="1"/>
  <pageMargins left="0.39370078740157483" right="0.39370078740157483" top="0.59055118110236227" bottom="0.59055118110236227" header="0.31496062992125984" footer="0.31496062992125984"/>
  <pageSetup paperSize="9" scale="79" fitToHeight="0" orientation="landscape" horizontalDpi="1200" verticalDpi="1200" r:id="rId2"/>
  <headerFooter>
    <oddFooter>&amp;R&amp;P (&amp;N)</oddFooter>
  </headerFooter>
  <drawing r:id="rId3"/>
  <legacyDrawing r:id="rId4"/>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Darblapas</vt:lpstr>
      </vt:variant>
      <vt:variant>
        <vt:i4>1</vt:i4>
      </vt:variant>
      <vt:variant>
        <vt:lpstr>Diapazoni ar nosaukumiem</vt:lpstr>
      </vt:variant>
      <vt:variant>
        <vt:i4>2</vt:i4>
      </vt:variant>
    </vt:vector>
  </HeadingPairs>
  <TitlesOfParts>
    <vt:vector size="3" baseType="lpstr">
      <vt:lpstr>Rezultāti</vt:lpstr>
      <vt:lpstr>Rezultāti!Drukas_apgabals</vt:lpstr>
      <vt:lpstr>Rezultāti!Drukāt_virsrakstus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Kristine Priede</dc:creator>
  <cp:lastModifiedBy>Dzintra Perevertailo</cp:lastModifiedBy>
  <cp:lastPrinted>2024-07-03T13:13:02Z</cp:lastPrinted>
  <dcterms:created xsi:type="dcterms:W3CDTF">2006-09-16T00:00:00Z</dcterms:created>
  <dcterms:modified xsi:type="dcterms:W3CDTF">2024-07-04T08:22:35Z</dcterms:modified>
</cp:coreProperties>
</file>