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elina.tolokonceva\Dropbox\2023\Merku izpilde\"/>
    </mc:Choice>
  </mc:AlternateContent>
  <xr:revisionPtr revIDLastSave="0" documentId="8_{E8B636D7-C999-4320-B4CA-308C305A5DFE}" xr6:coauthVersionLast="47" xr6:coauthVersionMax="47" xr10:uidLastSave="{00000000-0000-0000-0000-000000000000}"/>
  <bookViews>
    <workbookView xWindow="-120" yWindow="-120" windowWidth="29040" windowHeight="17520" xr2:uid="{00000000-000D-0000-FFFF-FFFF00000000}"/>
  </bookViews>
  <sheets>
    <sheet name="Rezultāti" sheetId="1" r:id="rId1"/>
  </sheets>
  <definedNames>
    <definedName name="_xlnm.Print_Area" localSheetId="0">Rezultāti!$A$1:$I$71</definedName>
    <definedName name="_xlnm.Print_Titles" localSheetId="0">Rezultāti!$12:$12</definedName>
  </definedNames>
  <calcPr calcId="191029"/>
  <customWorkbookViews>
    <customWorkbookView name="Kristīne Priede - Personal View" guid="{93C35C07-5A90-45AB-A2C2-CF98E82FB2E9}" mergeInterval="0" personalView="1" maximized="1" windowWidth="191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1" l="1"/>
  <c r="G54" i="1" s="1"/>
  <c r="F32" i="1"/>
  <c r="F41" i="1"/>
  <c r="G41" i="1" s="1"/>
  <c r="F40" i="1"/>
  <c r="G40" i="1" s="1"/>
  <c r="F39" i="1"/>
  <c r="G39" i="1" s="1"/>
  <c r="F31" i="1"/>
  <c r="G31" i="1" s="1"/>
  <c r="F30" i="1"/>
  <c r="G30" i="1" s="1"/>
  <c r="F29" i="1"/>
  <c r="G29" i="1" s="1"/>
  <c r="F28" i="1"/>
  <c r="G28" i="1" s="1"/>
  <c r="F26" i="1"/>
  <c r="G26" i="1" s="1"/>
  <c r="F24" i="1"/>
  <c r="G24" i="1" s="1"/>
  <c r="F23" i="1"/>
  <c r="G23" i="1" s="1"/>
  <c r="F22" i="1"/>
  <c r="G22" i="1" s="1"/>
  <c r="F21" i="1"/>
  <c r="G21" i="1" s="1"/>
  <c r="F20" i="1"/>
  <c r="G20" i="1" s="1"/>
  <c r="F19" i="1"/>
  <c r="G19" i="1" s="1"/>
  <c r="F18" i="1"/>
  <c r="G18" i="1" s="1"/>
  <c r="F65" i="1"/>
  <c r="F62" i="1"/>
  <c r="G62" i="1" s="1"/>
  <c r="F61" i="1"/>
  <c r="G61" i="1" s="1"/>
  <c r="F60" i="1"/>
  <c r="G60" i="1" s="1"/>
  <c r="F59" i="1"/>
  <c r="G59" i="1" s="1"/>
  <c r="F58" i="1"/>
  <c r="F57" i="1"/>
  <c r="G57" i="1" s="1"/>
  <c r="F56" i="1"/>
  <c r="G56" i="1" s="1"/>
  <c r="F55" i="1"/>
  <c r="G55" i="1" s="1"/>
  <c r="F51" i="1"/>
  <c r="G51" i="1" s="1"/>
  <c r="F50" i="1"/>
  <c r="G50" i="1" s="1"/>
  <c r="F49" i="1"/>
  <c r="G49" i="1" s="1"/>
  <c r="F48" i="1"/>
  <c r="G48" i="1" s="1"/>
  <c r="F47" i="1"/>
  <c r="G47" i="1" s="1"/>
  <c r="F36" i="1" l="1"/>
  <c r="G36" i="1" s="1"/>
  <c r="F35" i="1"/>
  <c r="G35" i="1" s="1"/>
  <c r="F38" i="1"/>
  <c r="G38" i="1" s="1"/>
  <c r="F37" i="1"/>
  <c r="G37" i="1" s="1"/>
  <c r="F44" i="1" l="1"/>
  <c r="G44" i="1" s="1"/>
  <c r="F43" i="1"/>
  <c r="G43" i="1" s="1"/>
  <c r="G32" i="1"/>
  <c r="F14" i="1"/>
  <c r="G14" i="1" s="1"/>
  <c r="F16" i="1"/>
  <c r="G16" i="1" s="1"/>
  <c r="C65" i="1" l="1"/>
  <c r="C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Aigars Sauss</author>
    <author>Kristīne Priede</author>
  </authors>
  <commentList>
    <comment ref="H12" authorId="0" shapeId="0" xr:uid="{F3ADF8CC-620B-4F91-AD0D-5F3C38E84F03}">
      <text>
        <r>
          <rPr>
            <sz val="9"/>
            <color indexed="81"/>
            <rFont val="Tahoma"/>
            <family val="2"/>
            <charset val="186"/>
          </rPr>
          <t>nav obligāti aizpildāms par visiem mērķiem, tikai par būtiskākajiem un vēstulē minētajiem - neto apgrozījums, peļņa vai zaudējumi, investīciju plāna izpilde</t>
        </r>
      </text>
    </comment>
    <comment ref="I12" authorId="1" shapeId="0" xr:uid="{00000000-0006-0000-0000-000001000000}">
      <text>
        <r>
          <rPr>
            <sz val="11"/>
            <color indexed="81"/>
            <rFont val="Tahoma"/>
            <family val="2"/>
            <charset val="186"/>
          </rPr>
          <t xml:space="preserve">skaidrojums jāsniedz par </t>
        </r>
        <r>
          <rPr>
            <b/>
            <sz val="11"/>
            <color indexed="81"/>
            <rFont val="Tahoma"/>
            <family val="2"/>
            <charset val="186"/>
          </rPr>
          <t>visām</t>
        </r>
        <r>
          <rPr>
            <sz val="11"/>
            <color indexed="81"/>
            <rFont val="Tahoma"/>
            <family val="2"/>
            <charset val="186"/>
          </rPr>
          <t xml:space="preserve"> novirzēm (arī pozitīvām!). Par būtiskām uzskatāmas novirzes, kas pārsniedz 15%.</t>
        </r>
      </text>
    </comment>
    <comment ref="H46" authorId="0" shapeId="0" xr:uid="{5F97ECED-E07A-49D0-AAC1-1148E1FF6109}">
      <text>
        <r>
          <rPr>
            <sz val="9"/>
            <color indexed="81"/>
            <rFont val="Tahoma"/>
            <family val="2"/>
            <charset val="186"/>
          </rPr>
          <t>nav obligāti aizpildāms par visiem mērķiem, tikai par būtiskākajiem un vēstulē minētajiem - neto apgrozījums, peļņa vai zaudējumi, investīciju plāna izpilde</t>
        </r>
      </text>
    </comment>
    <comment ref="H53" authorId="0" shapeId="0" xr:uid="{8B8497E4-FA4C-4991-9832-C64951451CD8}">
      <text>
        <r>
          <rPr>
            <sz val="9"/>
            <color indexed="81"/>
            <rFont val="Tahoma"/>
            <family val="2"/>
            <charset val="186"/>
          </rPr>
          <t>nav obligāti aizpildāms par visiem mērķiem, tikai par būtiskākajiem un vēstulē minētajiem - neto apgrozījums, peļņa vai zaudējumi, investīciju plāna izpilde</t>
        </r>
      </text>
    </comment>
    <comment ref="G54" authorId="1" shapeId="0" xr:uid="{925573BA-CF52-4000-9131-BBDA2C36F3D7}">
      <text>
        <r>
          <rPr>
            <sz val="11"/>
            <color indexed="81"/>
            <rFont val="Tahoma"/>
            <family val="2"/>
            <charset val="186"/>
          </rPr>
          <t xml:space="preserve">formulas un aprēķini doti paraugam! 
</t>
        </r>
      </text>
    </comment>
    <comment ref="A65" authorId="1" shapeId="0" xr:uid="{00000000-0006-0000-0000-000004000000}">
      <text>
        <r>
          <rPr>
            <sz val="11"/>
            <color indexed="81"/>
            <rFont val="Tahoma"/>
            <family val="2"/>
            <charset val="186"/>
          </rPr>
          <t>Ik gadu Ministru kabinets pēc kapitāla daļu turētāja priekšlikuma atļauj kapitālsabiedrībām izmaksāt dividendēs atšķirīgu peļņas daļu, nekā tas noteikts normatīvajos aktos, lemjot arī par konkrētiem mērķiem, kuriem šādā gadījumā tiek novirzīta dividendēs neizmaksātā peļņas daļa. Lai varētu izsekot ar Ministru kabineta lēmumu atstātās peļņas daļas izlietojumam mērķu īstenošanai, informācijas iesniegšanas forma ir papildināta ar jaunu apakšpunktu. Apakšpunkts attiecas arī uz gadījumiem, kad Ministru kabinets atļāvis apstiprināt vidēja termiņa darbības stratēģiju, kurā plānota atšķirīga dividendēs izmaksājamā peļņas daļa. Šādā gadījumā šeit iekļauj informāciju par finanšu līdzekļu izlietojumu tiem mērķiem, kas stratēģijā plānoti attiecīgajam pārskata gadam un kuriem bija plānots novirzīt to peļņas daļu, kura atbilstoši Ministru kabineta lēmuma atstāta kapitālsabiedrības rīcībā konkrētu mērķu vai  investīciju plāna īstenošanai.</t>
        </r>
      </text>
    </comment>
  </commentList>
</comments>
</file>

<file path=xl/sharedStrings.xml><?xml version="1.0" encoding="utf-8"?>
<sst xmlns="http://schemas.openxmlformats.org/spreadsheetml/2006/main" count="136" uniqueCount="112">
  <si>
    <t>Finanšu mērķi</t>
  </si>
  <si>
    <t>Rādītāji</t>
  </si>
  <si>
    <t>Finanšu rādītāji</t>
  </si>
  <si>
    <t>neto apgrozījums, EUR</t>
  </si>
  <si>
    <t>peļņa pirms procentu maksājumiem, nodokļiem, nolietojuma un amortizācijas atskaitījumiem (EBITDA), EUR</t>
  </si>
  <si>
    <t>pašu kapitāls, EUR</t>
  </si>
  <si>
    <t>pašu kapitāla atdeve (ROE), %</t>
  </si>
  <si>
    <t>Nefinanšu mērķi</t>
  </si>
  <si>
    <t>Novirze  no plānotā, %</t>
  </si>
  <si>
    <t>Mērķis</t>
  </si>
  <si>
    <t>pašvaldības budžeta finansējums, mērķis Nr.1, EUR</t>
  </si>
  <si>
    <t>pašvaldības budžeta finansējums, mērķis Nr.2, EUR</t>
  </si>
  <si>
    <t>Informācija par kapitālsabiedrības darbības rezultātiem</t>
  </si>
  <si>
    <t>Kapitālsabiedrības nosaukums:</t>
  </si>
  <si>
    <t>Novirze  no plānotā</t>
  </si>
  <si>
    <t>Pārskata gads:</t>
  </si>
  <si>
    <t>valsts budžetā iemaksātās dividendes pārskata periodā, EUR</t>
  </si>
  <si>
    <t>Ar Ministru kabineta lēmumu atstātās peļņas daļas izlietojums kopā, EUR</t>
  </si>
  <si>
    <t>Pielikums</t>
  </si>
  <si>
    <t>Ministru kabineta</t>
  </si>
  <si>
    <t>2016. gada 9. februāra</t>
  </si>
  <si>
    <t>noteikumiem Nr.  95</t>
  </si>
  <si>
    <t>Valdes skaidrojums par novirzēm. Atsevišķi iekļaujama Covid-19 un valsts atbalsta ietekme, ja attiecināms.</t>
  </si>
  <si>
    <t>Būtiska (Force majeure) ietekme, EUR (vai attiecīgā mērvienība) un % no Novirzes no plānotā, var būt gan ar + gan - zīmi</t>
  </si>
  <si>
    <t>Valsts SIA "Traumatoloģijas un ortopēdijas slimnīca"</t>
  </si>
  <si>
    <t>Fakts iepriekšējā gadā (2021)</t>
  </si>
  <si>
    <t>Plānotais pārskata gadā (2022)</t>
  </si>
  <si>
    <t>Fakts pārskata gadā (2022)</t>
  </si>
  <si>
    <t>1.1. Uzlabot veselības aprūpes pakalpojumu pieejamību</t>
  </si>
  <si>
    <t>Kopējais stacionāro gultu skaits  (perioda (gada) beigās)</t>
  </si>
  <si>
    <t>Praktizējošo ārstu (bez zobārstiem un rezidentiem) un praktizējošo māsu skaita attiecība</t>
  </si>
  <si>
    <t>85/140</t>
  </si>
  <si>
    <t>Iestādē strādājošo ārstniecības personu vecuma grupā 25-40 gadiem īpatsvars no kopējā iestādē strādājošo ārstniecības personu skaita, %</t>
  </si>
  <si>
    <t xml:space="preserve">Vidējais gaidīšanas laiks uz valsts apmaksāto ambulatoro speciālista konsultāciju (pa specialitātēm, izņemot hroniskiem pacientiem dinamiskajai novērošanai), dienās </t>
  </si>
  <si>
    <t>PDAnesteziologs</t>
  </si>
  <si>
    <t>Neirologs</t>
  </si>
  <si>
    <t xml:space="preserve">Traumatologs, ortopēds </t>
  </si>
  <si>
    <t>Rehabilitologs</t>
  </si>
  <si>
    <t>Traumatoloģija, ortopēdija dienas stacionārā</t>
  </si>
  <si>
    <t>Traumatologs ortopēds (vertebrologs)</t>
  </si>
  <si>
    <t>Vidējais gaidīšanas laiks uz ambulatoro diagnostisko izmeklējumu – datortomogrāfija, dienās</t>
  </si>
  <si>
    <t>Vidējais gaidīšanas laiks uz endoprotezēšanas operācijām, dienās</t>
  </si>
  <si>
    <t>75-635</t>
  </si>
  <si>
    <t>Stacionāro akūtās palīdzības gultu skaits (perioda (gada) beigās) (netiek iekļautas rehabilitācijas, tuberkulozes, psihiatrijas, narkoloģijas, geriatrijas, paliatīvās aprūpes un aprūpes profila gultas)</t>
  </si>
  <si>
    <t>1.2. Nodrošināt  efektivitāti veselības aprūpes pakalpojumu plānošanā un sniegšanā</t>
  </si>
  <si>
    <t>Vidējais ārstēšanās ilgums, dienas</t>
  </si>
  <si>
    <t>Gultu noslodze, %</t>
  </si>
  <si>
    <t xml:space="preserve">Datortomogrāfijas  iekārtu skaits </t>
  </si>
  <si>
    <t>Datortomogrāfijas izmeklējumu skaits stacionārajiem un ambulatorajiem pacientiem kopā</t>
  </si>
  <si>
    <t>Vidējā datortomogrāfijas iekārtu noslodze, %</t>
  </si>
  <si>
    <t>1.3. Nodrošināt kvalitatīvu veselības aprūpes pakalpojumu sniegšanu</t>
  </si>
  <si>
    <t>Uz mājām izrakstīto pacientu, kuri atkārtoti hospitalizēti tajā pašā vai nākamajā dienā (neieskaitot pacientus, kuriem nākamā hospitalizācija ir aprūpe vai rehabilitācija), skaits un īpatsvars, %</t>
  </si>
  <si>
    <t>Ārstniecības personu īpatsvars, kas attiecīgajā periodā veic virsstundu darbu , no kopējā iestādē strādājošo ārstniecības personu skaita %</t>
  </si>
  <si>
    <t>ārsti</t>
  </si>
  <si>
    <t>māsas</t>
  </si>
  <si>
    <t>Vidējais nostrādāto virsstundu skaits  uz vienu ārstniecības personu, kas attiecīgajā periodā veic virsstundu darbu</t>
  </si>
  <si>
    <t>Letalitāte stacionārā, %</t>
  </si>
  <si>
    <t>Pēcoperācijas plaušu embolija vai dziļo vēnu tromboze (blakusdiagnoze) uz 100 izrakstīšanās gadījumiem no slimnīcas</t>
  </si>
  <si>
    <t>Veikto procedūru laikā gūtās traumas (blakus diagnoze) un atstātie svešķermeņi (blakus diagnoze) uz 100 izrakstīšanas gadījumiem, skaits gadā</t>
  </si>
  <si>
    <t>17 jeb 0.3%</t>
  </si>
  <si>
    <t>1.4. Veicināt zinātnisko un pētniecisko darbību</t>
  </si>
  <si>
    <t>Zinātnisko publikāciju skaits gadā</t>
  </si>
  <si>
    <t>Pētījumu un zinātnes projektu skaits gadā</t>
  </si>
  <si>
    <r>
      <t xml:space="preserve">Peļņa vai zaudējumi, </t>
    </r>
    <r>
      <rPr>
        <i/>
        <sz val="12"/>
        <rFont val="Times New Roman"/>
        <family val="1"/>
      </rPr>
      <t>euro</t>
    </r>
  </si>
  <si>
    <r>
      <t xml:space="preserve">Pamatdarbības neto naudas plūsma, </t>
    </r>
    <r>
      <rPr>
        <i/>
        <sz val="12"/>
        <rFont val="Times New Roman"/>
        <family val="1"/>
      </rPr>
      <t>euro</t>
    </r>
  </si>
  <si>
    <t>Kopējās likviditātes rādītājs</t>
  </si>
  <si>
    <t>Kapitāla struktūra (saistības pret pašu kapitālu), %</t>
  </si>
  <si>
    <t>Investīciju plāna izpilde, euro</t>
  </si>
  <si>
    <t>valsts budžeta finansējums, mērķis Nr.1, EUR-ieņēmumi par valsts apmaksātajiem medicīnas pakalpojumiem</t>
  </si>
  <si>
    <t>valsts budžeta finansējums, mērķis Nr.2, EUR-ieņēmumi par rezidentu un studentu apmācību</t>
  </si>
  <si>
    <t>nav</t>
  </si>
  <si>
    <t>85/145</t>
  </si>
  <si>
    <t>28-365</t>
  </si>
  <si>
    <t>38 jeb -0,7%</t>
  </si>
  <si>
    <t>85/134</t>
  </si>
  <si>
    <t>Covid19 izplatības laikā būtiski palielinājās darbinieku saslimstība (īpaši no 01.2022.-31.03.2022.). Lai nodrošinātu nepārtrauktu slimnīcas darbu nācās strādāt papildus virsstundas, lai aizvietotu prombūtnē esošus kolēģus.</t>
  </si>
  <si>
    <t>19 un 190% Covid-19 ietekme</t>
  </si>
  <si>
    <t>9 un 90% Covid-19 ietekme</t>
  </si>
  <si>
    <t>105-750</t>
  </si>
  <si>
    <t>Palielinājies pieprasījums pēc pakalpojuma, palielinot plānveida operāciju apjomu, ka bija būtiski samazināts COVID 19 ierobežojumu dēļ</t>
  </si>
  <si>
    <t>Rādītājs vērtējams pozitīvi, jo pacientu gaidīšanas rindu izdevies noturēt 2021.g. līmenī, tā ir samazinājusies vairāk kā plānots, nodrošinot operatīvu rindu vadības procesu</t>
  </si>
  <si>
    <t>Būtiski palielinājies pieprasījums pēc pakalpojuma, palielinot plānveida operāciju apjomu , kā arī pieaugot  pacientu skaitam, kas Covid 19 ierobežojumu apstākļos nevērsās pēc palīdzības muskuloskeletālu saslimšanu gadījumos</t>
  </si>
  <si>
    <t>Rādītāja tendence vērtējama pozitīvi, jo samazinājies gaidīšanas laiks, salīdzinot ar 2021.g., uzsākot atjaunot plānveida operāciju apjomu, tomēr tas būtiski pārsniedz plānoto, jo pieaudzis pacientu skaits, kam Covid 19 ierobežojumu apstākļos atliktas muskuloskeletālo saslimšanu plānveida operācijas</t>
  </si>
  <si>
    <t>Rādītāja novirze no plāna nav būtiska, tomēr, salīdzinot ar 2021.g., tas pieaudzis, palielinot plānveida operāciju apjomu un  pieaugot pacientu skaitam, kas Covid 19 ierobežojumu apstākļos nevērsās pēc palīdzības mugurkaulāja saslimšanu gadījumos</t>
  </si>
  <si>
    <t xml:space="preserve"> Būtiski samazināts  pakalpojumu apjoms, lai nodrošinātu  COVID19 atbilstošas epidemioloģiskās prasības, kā arī palielināts pieprasījums pēc pakalpojuma pieaugot ambulatoro pacientu plūsmai</t>
  </si>
  <si>
    <t>Būtiski pieaugusi lielo locītavu endoprotezēšanas rinda, ievērojami samazinātā endoprotezēšanas apjoma COVID19 ārkārtas situācijas dēļ 2021.g., un 2022.g. pieaugot  pacientu skaitam, kam nepieciešama endoprotezēšana, bet kas pandēmijas apstākļos nevērsās pēc palīdzības</t>
  </si>
  <si>
    <t>Pārskatīti gultu profili pēc gultu pārprofilēšanas saistībā ar COVID 19, palielināts traumatoloģias profila gultu skaits īslaicīgās ķirurģijas centrā, novirze nav vērtējama kā būtiska</t>
  </si>
  <si>
    <t xml:space="preserve"> Lai maksimāli efektīvi izmantotu resursus un nodrošinātu stacionāro pakalpojumu pieejamību saistībā ar pacientu skaita pieaugumu COVID19 ierobežojumu dēļ, maksimāli samazināts  pacientu uzturēšanās laiks stacionārā un pilnveidota akūtā rehabilitācija pēcoperācijas periodā</t>
  </si>
  <si>
    <t xml:space="preserve"> Samazināts  pakalpojumu apjoms, lai nodrošinātu  COVID19 atbilstošas epidemioloģiskās prasības</t>
  </si>
  <si>
    <t>21 jeb 0.3%</t>
  </si>
  <si>
    <t>-17 jeb -0.4%</t>
  </si>
  <si>
    <t>-45% jeb -57%</t>
  </si>
  <si>
    <t>Rādītājs nav precīzi prognozējams. Kopējais atkārtoti hospitalizēto tajā pašā dienā vai nākamajā dienā pacientu skaits un % ir mazs, nepārsniedz 1% un ir pozitīvi vērtējams.</t>
  </si>
  <si>
    <t>COVID 19 apstākļos būtiski lielāks akūti stacionēto, t.sk. pārvesto no citiem stacionāriem, pacientu  ar smagām dzīvību apdraudošām blakusslimībām īpatsvars</t>
  </si>
  <si>
    <t>Slimnīca spēja sabalansēt ieņēmumus un izdevumus un rezultātā palielināja peļņu</t>
  </si>
  <si>
    <t>Rezultātu ietekmēja lielāka peļņa</t>
  </si>
  <si>
    <t>Rādītāju ietekmēja Covid-19 izplatība</t>
  </si>
  <si>
    <t>15 vai 100% Covid-19 ietekme</t>
  </si>
  <si>
    <t>50% , no tiem 75% saistīti ar  plānveida pakalpojumu apjoma ievērojamu samazinājumu COVID 19 pandēmijas laikā</t>
  </si>
  <si>
    <t>81% , no tiem 90% saistīti ar  plānveida pakalpojumu apjoma ievērojamu samazinājumu un ierobežoto pacientu plūsmu COVID 19 pandēmijas laikā</t>
  </si>
  <si>
    <t>195% , no tiem 95% saistīti ar  plānveida pakalpojumu apjoma ievērojamu samazinājumu dienas stacionārā un ierobežoto pacientu plūsmu COVID 19 pandēmijas laikā</t>
  </si>
  <si>
    <t xml:space="preserve">450%, no tiem 98% saistīti ar būtisku pakalpojuma apjoma samazināšanu, lai nodrošinātu COVID 19 epidemioloģsiko prasības, un  palielināto pieprasījumu pēc pakalpojuma, pieaugot ambulatoro pacientu plūsmai </t>
  </si>
  <si>
    <t>105%, no tiem 90% saistīti ar būtiski pieaugušo lielo locītavu endoprotezēšanas rindu, ievērojami samazinātā endoprotezēšanas apjoma COVID19 ārkārtas situācijas dēļ 2021.g., un 2022.g. pieaugot  pacientu skaitam, kam nepieciešama endoprotezēšana, bet kas pandēmijas apstākļos nevērsās pēc palīdzības</t>
  </si>
  <si>
    <t>-25%, no tiem 25% saistīti ar plānveida pakalpojumu apjomu, kas paliek samazināts 2022.g. I ceturksnī, lai nodrošinātu pacientu plūsmu organizēšanu atbilstoši COVID 19  epidemioloģiskām prasībām.</t>
  </si>
  <si>
    <t>50%, no tiem 75% saistīti ar COVID 19 apstākļos būtiski lielāku akūti stacionēto, t.sk. pārvesto no citiem stacionāriem, pacientu  ar smagām dzīvību apdraudošām blakusslimībām īpatsvaru</t>
  </si>
  <si>
    <t>Rādītāja tendence vērtējama pozitīvi, jo palielinājusies gultu noslodze, salīdzinot ar 2021.g., uzsākot atjaunot plānveida operāciju apjomu, tomēr tas būtiski mazāks par plānoto, jo  plānveida pakalpojumu apjoms paliek samazināts, lai nodrošinātu Covid 19 atbilstošas epidemioloģiskās prasības. Gultu noslodzes samazinājumu būtiski ietekmē vidējā ārstēšanas ilguma samazināšanās. Salīdzinot ar 2002.g., vidējais ārstēšanas ilgums samazinājies uz pusi, līdz ar ko samazinājusies arī gultu noslodze</t>
  </si>
  <si>
    <r>
      <t xml:space="preserve">no valsts un pašvaldību budžeta tieši vai netieši </t>
    </r>
    <r>
      <rPr>
        <u/>
        <sz val="10"/>
        <rFont val="Times New Roman"/>
        <family val="1"/>
        <charset val="186"/>
      </rPr>
      <t xml:space="preserve">saņemtais finansējums </t>
    </r>
    <r>
      <rPr>
        <sz val="10"/>
        <rFont val="Times New Roman"/>
        <family val="1"/>
        <charset val="186"/>
      </rPr>
      <t>(dotācijas, maksa par pakalpojumiem un citi finanšu līdzekļi) kopā, EUR</t>
    </r>
  </si>
  <si>
    <r>
      <t xml:space="preserve">no valsts un pašvaldību budžeta tieši vai netieši </t>
    </r>
    <r>
      <rPr>
        <u/>
        <sz val="10"/>
        <rFont val="Times New Roman"/>
        <family val="1"/>
        <charset val="186"/>
      </rPr>
      <t>saņemtā finansējuma izlietojums</t>
    </r>
    <r>
      <rPr>
        <sz val="10"/>
        <rFont val="Times New Roman"/>
        <family val="1"/>
        <charset val="186"/>
      </rPr>
      <t xml:space="preserve"> (dotācijas, maksa par pakalpojumiem un citi finanšu līdzekļi) kopā, EUR</t>
    </r>
  </si>
  <si>
    <t>Sagatavošanas datums: 01.06.2023</t>
  </si>
  <si>
    <t>Sagatavotājs:  E. Tolokonceva</t>
  </si>
  <si>
    <t>Tālrunis:  67399285, 29650491</t>
  </si>
  <si>
    <t>E-pasts:  elina.tolokonceva@tos.lv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</si>
</sst>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7" x14ac:knownFonts="1">
    <font>
      <sz val="11"/>
      <color theme="1"/>
      <name val="Calibri"/>
      <family val="2"/>
      <scheme val="minor"/>
    </font>
    <font>
      <sz val="11"/>
      <color theme="1"/>
      <name val="Calibri"/>
      <family val="2"/>
      <scheme val="minor"/>
    </font>
    <font>
      <sz val="10"/>
      <name val="Times New Roman"/>
      <family val="1"/>
      <charset val="186"/>
    </font>
    <font>
      <sz val="11"/>
      <color indexed="81"/>
      <name val="Tahoma"/>
      <family val="2"/>
      <charset val="186"/>
    </font>
    <font>
      <b/>
      <sz val="11"/>
      <color indexed="81"/>
      <name val="Tahoma"/>
      <family val="2"/>
      <charset val="186"/>
    </font>
    <font>
      <sz val="9"/>
      <color indexed="81"/>
      <name val="Tahoma"/>
      <family val="2"/>
      <charset val="186"/>
    </font>
    <font>
      <b/>
      <sz val="12"/>
      <name val="Times New Roman"/>
      <family val="1"/>
      <charset val="186"/>
    </font>
    <font>
      <sz val="11"/>
      <name val="Calibri"/>
      <family val="2"/>
      <charset val="186"/>
      <scheme val="minor"/>
    </font>
    <font>
      <i/>
      <sz val="12"/>
      <name val="Times New Roman"/>
      <family val="1"/>
    </font>
    <font>
      <sz val="8"/>
      <name val="Calibri"/>
      <family val="2"/>
      <scheme val="minor"/>
    </font>
    <font>
      <sz val="11"/>
      <name val="Calibri"/>
      <family val="2"/>
      <scheme val="minor"/>
    </font>
    <font>
      <sz val="11"/>
      <name val="Times New Roman"/>
      <family val="1"/>
      <charset val="186"/>
    </font>
    <font>
      <b/>
      <sz val="11"/>
      <name val="Times New Roman"/>
      <family val="1"/>
      <charset val="186"/>
    </font>
    <font>
      <b/>
      <sz val="11"/>
      <name val="Calibri"/>
      <family val="2"/>
      <charset val="186"/>
      <scheme val="minor"/>
    </font>
    <font>
      <b/>
      <sz val="14"/>
      <name val="Times New Roman"/>
      <family val="1"/>
      <charset val="186"/>
    </font>
    <font>
      <sz val="9"/>
      <name val="Times New Roman"/>
      <family val="1"/>
      <charset val="186"/>
    </font>
    <font>
      <u/>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3" fontId="2" fillId="0" borderId="4"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4" fontId="2" fillId="0" borderId="6" xfId="0" applyNumberFormat="1" applyFont="1" applyBorder="1" applyAlignment="1">
      <alignment vertical="center" wrapText="1"/>
    </xf>
    <xf numFmtId="49" fontId="2" fillId="0" borderId="4" xfId="0" applyNumberFormat="1" applyFont="1" applyBorder="1" applyAlignment="1">
      <alignment horizontal="center" vertical="center" wrapText="1"/>
    </xf>
    <xf numFmtId="9" fontId="2" fillId="0" borderId="4" xfId="1" applyFont="1" applyFill="1" applyBorder="1" applyAlignment="1">
      <alignment horizontal="center" vertical="center" wrapText="1"/>
    </xf>
    <xf numFmtId="9" fontId="2" fillId="0" borderId="6" xfId="1" quotePrefix="1" applyFont="1" applyFill="1" applyBorder="1" applyAlignment="1">
      <alignment horizontal="center" vertical="center" wrapText="1"/>
    </xf>
    <xf numFmtId="0" fontId="2" fillId="0" borderId="6" xfId="0" applyFont="1" applyBorder="1" applyAlignment="1">
      <alignment vertical="center" wrapText="1"/>
    </xf>
    <xf numFmtId="4" fontId="2"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10" fillId="0" borderId="0" xfId="0" applyFont="1"/>
    <xf numFmtId="0" fontId="10" fillId="0" borderId="0" xfId="0" applyFont="1" applyAlignment="1">
      <alignment horizontal="center"/>
    </xf>
    <xf numFmtId="0" fontId="11" fillId="0" borderId="0" xfId="0" applyFont="1" applyAlignment="1">
      <alignment horizontal="right" vertical="center"/>
    </xf>
    <xf numFmtId="0" fontId="12" fillId="0" borderId="0" xfId="0" applyFont="1" applyAlignment="1">
      <alignment horizontal="center" wrapText="1"/>
    </xf>
    <xf numFmtId="0" fontId="11" fillId="0" borderId="0" xfId="0" applyFont="1" applyAlignment="1">
      <alignment horizontal="right"/>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0" xfId="0" applyFont="1" applyAlignment="1">
      <alignment horizontal="center" vertical="center"/>
    </xf>
    <xf numFmtId="3" fontId="2" fillId="4" borderId="6"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1" fontId="2" fillId="0" borderId="4"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9" fontId="2" fillId="0" borderId="6" xfId="1" applyFont="1" applyFill="1" applyBorder="1" applyAlignment="1">
      <alignment horizontal="center" vertical="center" wrapText="1"/>
    </xf>
    <xf numFmtId="2"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10" fontId="2"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10" fillId="0" borderId="7" xfId="0" applyFont="1" applyBorder="1"/>
    <xf numFmtId="0" fontId="10" fillId="0" borderId="7" xfId="0" applyFont="1" applyBorder="1" applyAlignment="1">
      <alignment horizontal="center"/>
    </xf>
    <xf numFmtId="0" fontId="2" fillId="0" borderId="0" xfId="0" applyFont="1" applyAlignment="1">
      <alignment vertical="center" wrapText="1"/>
    </xf>
    <xf numFmtId="0" fontId="2" fillId="0" borderId="0" xfId="0" applyFont="1"/>
    <xf numFmtId="0" fontId="2" fillId="0" borderId="0" xfId="0" applyFont="1" applyAlignment="1">
      <alignment horizontal="left" vertical="center" wrapText="1"/>
    </xf>
    <xf numFmtId="0" fontId="2" fillId="0" borderId="2" xfId="0" applyFont="1" applyBorder="1" applyAlignment="1">
      <alignment vertical="center" wrapText="1"/>
    </xf>
    <xf numFmtId="0" fontId="7" fillId="0" borderId="4" xfId="0" applyFont="1" applyBorder="1" applyAlignment="1">
      <alignment vertical="center" wrapText="1"/>
    </xf>
    <xf numFmtId="0" fontId="2" fillId="2"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0" borderId="8" xfId="0" applyFont="1" applyBorder="1" applyAlignment="1">
      <alignment vertical="center" wrapText="1"/>
    </xf>
    <xf numFmtId="0" fontId="7" fillId="0" borderId="5" xfId="0" applyFont="1" applyBorder="1" applyAlignment="1">
      <alignment vertical="center" wrapText="1"/>
    </xf>
    <xf numFmtId="0" fontId="10" fillId="0" borderId="4" xfId="0" applyFont="1" applyBorder="1" applyAlignment="1">
      <alignment vertical="center" wrapText="1"/>
    </xf>
    <xf numFmtId="0" fontId="2" fillId="0" borderId="3" xfId="0" applyFont="1" applyBorder="1" applyAlignment="1">
      <alignment vertical="center" wrapText="1"/>
    </xf>
    <xf numFmtId="0" fontId="10" fillId="0" borderId="3" xfId="0" applyFont="1" applyBorder="1" applyAlignment="1">
      <alignment vertical="center" wrapText="1"/>
    </xf>
    <xf numFmtId="0" fontId="12" fillId="0" borderId="0" xfId="0" applyFont="1" applyAlignment="1">
      <alignment horizontal="center" wrapText="1"/>
    </xf>
    <xf numFmtId="0" fontId="13" fillId="0" borderId="0" xfId="0" applyFont="1" applyAlignment="1">
      <alignment horizontal="left"/>
    </xf>
    <xf numFmtId="0" fontId="14" fillId="0" borderId="0" xfId="0" applyFont="1" applyAlignment="1">
      <alignment horizontal="left" indent="1"/>
    </xf>
    <xf numFmtId="0" fontId="2" fillId="0" borderId="0" xfId="0" applyFont="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0</xdr:colOff>
      <xdr:row>68</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68</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1"/>
  <sheetViews>
    <sheetView tabSelected="1" zoomScaleNormal="100" workbookViewId="0">
      <selection activeCell="C9" sqref="C9:I9"/>
    </sheetView>
  </sheetViews>
  <sheetFormatPr defaultRowHeight="15" x14ac:dyDescent="0.25"/>
  <cols>
    <col min="1" max="1" width="34.140625" style="11" customWidth="1"/>
    <col min="2" max="2" width="8" style="11" customWidth="1"/>
    <col min="3" max="3" width="8.85546875" style="12" customWidth="1"/>
    <col min="4" max="4" width="9.28515625" style="12" customWidth="1"/>
    <col min="5" max="5" width="12.5703125" style="12" customWidth="1"/>
    <col min="6" max="7" width="8.85546875" style="12" customWidth="1"/>
    <col min="8" max="8" width="32.5703125" style="12" customWidth="1"/>
    <col min="9" max="9" width="46.85546875" style="11" customWidth="1"/>
    <col min="10" max="10" width="20" style="11" customWidth="1"/>
    <col min="11" max="16384" width="9.140625" style="11"/>
  </cols>
  <sheetData>
    <row r="1" spans="1:9" x14ac:dyDescent="0.25">
      <c r="I1" s="13" t="s">
        <v>18</v>
      </c>
    </row>
    <row r="2" spans="1:9" x14ac:dyDescent="0.25">
      <c r="I2" s="13" t="s">
        <v>19</v>
      </c>
    </row>
    <row r="3" spans="1:9" x14ac:dyDescent="0.25">
      <c r="I3" s="13" t="s">
        <v>20</v>
      </c>
    </row>
    <row r="4" spans="1:9" x14ac:dyDescent="0.25">
      <c r="I4" s="13" t="s">
        <v>21</v>
      </c>
    </row>
    <row r="6" spans="1:9" ht="22.5" customHeight="1" x14ac:dyDescent="0.25">
      <c r="A6" s="45" t="s">
        <v>12</v>
      </c>
      <c r="B6" s="45"/>
      <c r="C6" s="45"/>
      <c r="D6" s="45"/>
      <c r="E6" s="45"/>
      <c r="F6" s="45"/>
      <c r="G6" s="45"/>
      <c r="H6" s="45"/>
      <c r="I6" s="45"/>
    </row>
    <row r="7" spans="1:9" ht="14.25" customHeight="1" x14ac:dyDescent="0.25">
      <c r="A7" s="14"/>
      <c r="B7" s="14"/>
      <c r="C7" s="14"/>
      <c r="D7" s="14"/>
      <c r="E7" s="14"/>
      <c r="F7" s="14"/>
      <c r="G7" s="14"/>
      <c r="H7" s="14"/>
      <c r="I7" s="14"/>
    </row>
    <row r="8" spans="1:9" ht="18" customHeight="1" x14ac:dyDescent="0.25">
      <c r="A8" s="15" t="s">
        <v>13</v>
      </c>
      <c r="B8" s="15"/>
      <c r="C8" s="46" t="s">
        <v>24</v>
      </c>
      <c r="D8" s="46"/>
      <c r="E8" s="46"/>
      <c r="F8" s="46"/>
      <c r="G8" s="46"/>
      <c r="H8" s="46"/>
      <c r="I8" s="46"/>
    </row>
    <row r="9" spans="1:9" ht="18.75" x14ac:dyDescent="0.3">
      <c r="A9" s="15" t="s">
        <v>15</v>
      </c>
      <c r="B9" s="15"/>
      <c r="C9" s="47">
        <v>2022</v>
      </c>
      <c r="D9" s="47"/>
      <c r="E9" s="47"/>
      <c r="F9" s="47"/>
      <c r="G9" s="47"/>
      <c r="H9" s="47"/>
      <c r="I9" s="47"/>
    </row>
    <row r="10" spans="1:9" ht="14.25" customHeight="1" thickBot="1" x14ac:dyDescent="0.3"/>
    <row r="11" spans="1:9" ht="16.5" thickBot="1" x14ac:dyDescent="0.3">
      <c r="A11" s="49" t="s">
        <v>7</v>
      </c>
      <c r="B11" s="50"/>
      <c r="C11" s="50"/>
      <c r="D11" s="50"/>
      <c r="E11" s="50"/>
      <c r="F11" s="50"/>
      <c r="G11" s="50"/>
      <c r="H11" s="50"/>
      <c r="I11" s="51"/>
    </row>
    <row r="12" spans="1:9" s="18" customFormat="1" ht="48.75" thickBot="1" x14ac:dyDescent="0.3">
      <c r="A12" s="36" t="s">
        <v>9</v>
      </c>
      <c r="B12" s="37"/>
      <c r="C12" s="16" t="s">
        <v>25</v>
      </c>
      <c r="D12" s="16" t="s">
        <v>26</v>
      </c>
      <c r="E12" s="16" t="s">
        <v>27</v>
      </c>
      <c r="F12" s="16" t="s">
        <v>14</v>
      </c>
      <c r="G12" s="16" t="s">
        <v>8</v>
      </c>
      <c r="H12" s="17" t="s">
        <v>23</v>
      </c>
      <c r="I12" s="16" t="s">
        <v>22</v>
      </c>
    </row>
    <row r="13" spans="1:9" s="18" customFormat="1" ht="16.5" customHeight="1" thickBot="1" x14ac:dyDescent="0.3">
      <c r="A13" s="38" t="s">
        <v>28</v>
      </c>
      <c r="B13" s="39"/>
      <c r="C13" s="39"/>
      <c r="D13" s="39"/>
      <c r="E13" s="39"/>
      <c r="F13" s="39"/>
      <c r="G13" s="39"/>
      <c r="H13" s="39"/>
      <c r="I13" s="39"/>
    </row>
    <row r="14" spans="1:9" ht="26.25" customHeight="1" thickBot="1" x14ac:dyDescent="0.3">
      <c r="A14" s="34" t="s">
        <v>29</v>
      </c>
      <c r="B14" s="42"/>
      <c r="C14" s="1">
        <v>220</v>
      </c>
      <c r="D14" s="1">
        <v>220</v>
      </c>
      <c r="E14" s="1">
        <v>220</v>
      </c>
      <c r="F14" s="2">
        <f t="shared" ref="F14:F44" si="0">E14-D14</f>
        <v>0</v>
      </c>
      <c r="G14" s="6">
        <f t="shared" ref="G14:G44" si="1">F14/D14</f>
        <v>0</v>
      </c>
      <c r="H14" s="7"/>
      <c r="I14" s="4"/>
    </row>
    <row r="15" spans="1:9" ht="45" customHeight="1" thickBot="1" x14ac:dyDescent="0.3">
      <c r="A15" s="34" t="s">
        <v>30</v>
      </c>
      <c r="B15" s="42"/>
      <c r="C15" s="5" t="s">
        <v>31</v>
      </c>
      <c r="D15" s="5" t="s">
        <v>71</v>
      </c>
      <c r="E15" s="5" t="s">
        <v>74</v>
      </c>
      <c r="F15" s="2">
        <v>11</v>
      </c>
      <c r="G15" s="6">
        <v>0.08</v>
      </c>
      <c r="H15" s="7"/>
      <c r="I15" s="4"/>
    </row>
    <row r="16" spans="1:9" ht="59.25" customHeight="1" thickBot="1" x14ac:dyDescent="0.3">
      <c r="A16" s="34" t="s">
        <v>32</v>
      </c>
      <c r="B16" s="42"/>
      <c r="C16" s="1">
        <v>41</v>
      </c>
      <c r="D16" s="1">
        <v>41</v>
      </c>
      <c r="E16" s="9">
        <v>40</v>
      </c>
      <c r="F16" s="2">
        <f t="shared" si="0"/>
        <v>-1</v>
      </c>
      <c r="G16" s="6">
        <f t="shared" si="1"/>
        <v>-2.4390243902439025E-2</v>
      </c>
      <c r="H16" s="7"/>
      <c r="I16" s="4"/>
    </row>
    <row r="17" spans="1:9" ht="30.75" customHeight="1" thickBot="1" x14ac:dyDescent="0.3">
      <c r="A17" s="34" t="s">
        <v>33</v>
      </c>
      <c r="B17" s="43"/>
      <c r="C17" s="44"/>
      <c r="D17" s="44"/>
      <c r="E17" s="44"/>
      <c r="F17" s="44"/>
      <c r="G17" s="44"/>
      <c r="H17" s="42"/>
      <c r="I17" s="4"/>
    </row>
    <row r="18" spans="1:9" ht="51.75" thickBot="1" x14ac:dyDescent="0.3">
      <c r="A18" s="34" t="s">
        <v>34</v>
      </c>
      <c r="B18" s="42"/>
      <c r="C18" s="1">
        <v>8</v>
      </c>
      <c r="D18" s="1">
        <v>6</v>
      </c>
      <c r="E18" s="19">
        <v>9</v>
      </c>
      <c r="F18" s="2">
        <f t="shared" ref="F18:F24" si="2">E18-D18</f>
        <v>3</v>
      </c>
      <c r="G18" s="6">
        <f t="shared" ref="G18:G26" si="3">F18/D18</f>
        <v>0.5</v>
      </c>
      <c r="H18" s="4" t="s">
        <v>98</v>
      </c>
      <c r="I18" s="4" t="s">
        <v>79</v>
      </c>
    </row>
    <row r="19" spans="1:9" ht="39" thickBot="1" x14ac:dyDescent="0.3">
      <c r="A19" s="34" t="s">
        <v>35</v>
      </c>
      <c r="B19" s="42"/>
      <c r="C19" s="1">
        <v>20</v>
      </c>
      <c r="D19" s="1">
        <v>26</v>
      </c>
      <c r="E19" s="19">
        <v>20</v>
      </c>
      <c r="F19" s="2">
        <f t="shared" si="2"/>
        <v>-6</v>
      </c>
      <c r="G19" s="6">
        <f t="shared" si="3"/>
        <v>-0.23076923076923078</v>
      </c>
      <c r="H19" s="4"/>
      <c r="I19" s="4" t="s">
        <v>80</v>
      </c>
    </row>
    <row r="20" spans="1:9" ht="64.5" thickBot="1" x14ac:dyDescent="0.3">
      <c r="A20" s="34" t="s">
        <v>36</v>
      </c>
      <c r="B20" s="42"/>
      <c r="C20" s="1">
        <v>36</v>
      </c>
      <c r="D20" s="1">
        <v>26</v>
      </c>
      <c r="E20" s="19">
        <v>47</v>
      </c>
      <c r="F20" s="2">
        <f t="shared" si="2"/>
        <v>21</v>
      </c>
      <c r="G20" s="6">
        <f t="shared" si="3"/>
        <v>0.80769230769230771</v>
      </c>
      <c r="H20" s="4" t="s">
        <v>99</v>
      </c>
      <c r="I20" s="4" t="s">
        <v>81</v>
      </c>
    </row>
    <row r="21" spans="1:9" ht="15.75" thickBot="1" x14ac:dyDescent="0.3">
      <c r="A21" s="34" t="s">
        <v>37</v>
      </c>
      <c r="B21" s="42"/>
      <c r="C21" s="1">
        <v>24</v>
      </c>
      <c r="D21" s="1">
        <v>21</v>
      </c>
      <c r="E21" s="19">
        <v>21</v>
      </c>
      <c r="F21" s="2">
        <f t="shared" si="2"/>
        <v>0</v>
      </c>
      <c r="G21" s="6">
        <f t="shared" si="3"/>
        <v>0</v>
      </c>
      <c r="H21" s="4"/>
      <c r="I21" s="4"/>
    </row>
    <row r="22" spans="1:9" ht="92.25" customHeight="1" thickBot="1" x14ac:dyDescent="0.3">
      <c r="A22" s="34" t="s">
        <v>38</v>
      </c>
      <c r="B22" s="42"/>
      <c r="C22" s="1">
        <v>73</v>
      </c>
      <c r="D22" s="1">
        <v>21</v>
      </c>
      <c r="E22" s="19">
        <v>62</v>
      </c>
      <c r="F22" s="2">
        <f t="shared" si="2"/>
        <v>41</v>
      </c>
      <c r="G22" s="6">
        <f t="shared" si="3"/>
        <v>1.9523809523809523</v>
      </c>
      <c r="H22" s="4" t="s">
        <v>100</v>
      </c>
      <c r="I22" s="4" t="s">
        <v>82</v>
      </c>
    </row>
    <row r="23" spans="1:9" ht="64.5" thickBot="1" x14ac:dyDescent="0.3">
      <c r="A23" s="34" t="s">
        <v>39</v>
      </c>
      <c r="B23" s="42"/>
      <c r="C23" s="1">
        <v>58</v>
      </c>
      <c r="D23" s="1">
        <v>66</v>
      </c>
      <c r="E23" s="19">
        <v>65</v>
      </c>
      <c r="F23" s="2">
        <f t="shared" si="2"/>
        <v>-1</v>
      </c>
      <c r="G23" s="6">
        <f t="shared" si="3"/>
        <v>-1.5151515151515152E-2</v>
      </c>
      <c r="H23" s="4"/>
      <c r="I23" s="4" t="s">
        <v>83</v>
      </c>
    </row>
    <row r="24" spans="1:9" ht="87.75" customHeight="1" thickBot="1" x14ac:dyDescent="0.3">
      <c r="A24" s="34" t="s">
        <v>40</v>
      </c>
      <c r="B24" s="42"/>
      <c r="C24" s="1">
        <v>9</v>
      </c>
      <c r="D24" s="1">
        <v>2</v>
      </c>
      <c r="E24" s="19">
        <v>11</v>
      </c>
      <c r="F24" s="2">
        <f t="shared" si="2"/>
        <v>9</v>
      </c>
      <c r="G24" s="6">
        <f t="shared" si="3"/>
        <v>4.5</v>
      </c>
      <c r="H24" s="4" t="s">
        <v>101</v>
      </c>
      <c r="I24" s="4" t="s">
        <v>84</v>
      </c>
    </row>
    <row r="25" spans="1:9" ht="124.5" customHeight="1" thickBot="1" x14ac:dyDescent="0.3">
      <c r="A25" s="34" t="s">
        <v>41</v>
      </c>
      <c r="B25" s="42"/>
      <c r="C25" s="2" t="s">
        <v>42</v>
      </c>
      <c r="D25" s="2" t="s">
        <v>72</v>
      </c>
      <c r="E25" s="19" t="s">
        <v>78</v>
      </c>
      <c r="F25" s="1">
        <v>385</v>
      </c>
      <c r="G25" s="6">
        <v>1.05</v>
      </c>
      <c r="H25" s="4" t="s">
        <v>102</v>
      </c>
      <c r="I25" s="4" t="s">
        <v>85</v>
      </c>
    </row>
    <row r="26" spans="1:9" ht="66" customHeight="1" thickBot="1" x14ac:dyDescent="0.3">
      <c r="A26" s="34" t="s">
        <v>43</v>
      </c>
      <c r="B26" s="42"/>
      <c r="C26" s="1">
        <v>107</v>
      </c>
      <c r="D26" s="1">
        <v>106</v>
      </c>
      <c r="E26" s="19">
        <v>111</v>
      </c>
      <c r="F26" s="2">
        <f>E26-D26</f>
        <v>5</v>
      </c>
      <c r="G26" s="6">
        <f t="shared" si="3"/>
        <v>4.716981132075472E-2</v>
      </c>
      <c r="H26" s="7"/>
      <c r="I26" s="4" t="s">
        <v>86</v>
      </c>
    </row>
    <row r="27" spans="1:9" ht="16.5" thickBot="1" x14ac:dyDescent="0.3">
      <c r="A27" s="38" t="s">
        <v>44</v>
      </c>
      <c r="B27" s="39"/>
      <c r="C27" s="39"/>
      <c r="D27" s="39"/>
      <c r="E27" s="39"/>
      <c r="F27" s="39"/>
      <c r="G27" s="39"/>
      <c r="H27" s="39"/>
      <c r="I27" s="39"/>
    </row>
    <row r="28" spans="1:9" ht="64.5" thickBot="1" x14ac:dyDescent="0.3">
      <c r="A28" s="34" t="s">
        <v>45</v>
      </c>
      <c r="B28" s="42"/>
      <c r="C28" s="2">
        <v>5.88</v>
      </c>
      <c r="D28" s="2">
        <v>6.08</v>
      </c>
      <c r="E28" s="9">
        <v>5.83</v>
      </c>
      <c r="F28" s="2">
        <f t="shared" ref="F28:F32" si="4">E28-D28</f>
        <v>-0.25</v>
      </c>
      <c r="G28" s="6">
        <f t="shared" ref="G28:G31" si="5">F28/D28</f>
        <v>-4.1118421052631582E-2</v>
      </c>
      <c r="H28" s="7"/>
      <c r="I28" s="4" t="s">
        <v>87</v>
      </c>
    </row>
    <row r="29" spans="1:9" ht="128.25" thickBot="1" x14ac:dyDescent="0.3">
      <c r="A29" s="34" t="s">
        <v>46</v>
      </c>
      <c r="B29" s="42"/>
      <c r="C29" s="2">
        <v>45.73</v>
      </c>
      <c r="D29" s="2">
        <v>67.05</v>
      </c>
      <c r="E29" s="9">
        <v>50.58</v>
      </c>
      <c r="F29" s="2">
        <f t="shared" si="4"/>
        <v>-16.47</v>
      </c>
      <c r="G29" s="6">
        <f t="shared" si="5"/>
        <v>-0.24563758389261744</v>
      </c>
      <c r="H29" s="4" t="s">
        <v>103</v>
      </c>
      <c r="I29" s="4" t="s">
        <v>105</v>
      </c>
    </row>
    <row r="30" spans="1:9" ht="15.75" thickBot="1" x14ac:dyDescent="0.3">
      <c r="A30" s="34" t="s">
        <v>47</v>
      </c>
      <c r="B30" s="42"/>
      <c r="C30" s="1">
        <v>1</v>
      </c>
      <c r="D30" s="1">
        <v>1</v>
      </c>
      <c r="E30" s="3">
        <v>1</v>
      </c>
      <c r="F30" s="2">
        <f t="shared" si="4"/>
        <v>0</v>
      </c>
      <c r="G30" s="6">
        <f t="shared" si="5"/>
        <v>0</v>
      </c>
      <c r="H30" s="7"/>
      <c r="I30" s="4"/>
    </row>
    <row r="31" spans="1:9" ht="37.5" customHeight="1" thickBot="1" x14ac:dyDescent="0.3">
      <c r="A31" s="34" t="s">
        <v>48</v>
      </c>
      <c r="B31" s="42"/>
      <c r="C31" s="3">
        <v>4010</v>
      </c>
      <c r="D31" s="3">
        <v>4367</v>
      </c>
      <c r="E31" s="3">
        <v>4018</v>
      </c>
      <c r="F31" s="2">
        <f t="shared" si="4"/>
        <v>-349</v>
      </c>
      <c r="G31" s="6">
        <f t="shared" si="5"/>
        <v>-7.9917563544767575E-2</v>
      </c>
      <c r="H31" s="7"/>
      <c r="I31" s="4" t="s">
        <v>88</v>
      </c>
    </row>
    <row r="32" spans="1:9" ht="33.75" customHeight="1" thickBot="1" x14ac:dyDescent="0.3">
      <c r="A32" s="34" t="s">
        <v>49</v>
      </c>
      <c r="B32" s="42"/>
      <c r="C32" s="6">
        <v>0.79</v>
      </c>
      <c r="D32" s="6">
        <v>0.86</v>
      </c>
      <c r="E32" s="6">
        <v>0.85</v>
      </c>
      <c r="F32" s="2">
        <f t="shared" si="4"/>
        <v>-1.0000000000000009E-2</v>
      </c>
      <c r="G32" s="6">
        <f t="shared" si="1"/>
        <v>-1.1627906976744196E-2</v>
      </c>
      <c r="H32" s="7"/>
      <c r="I32" s="4"/>
    </row>
    <row r="33" spans="1:9" ht="16.5" thickBot="1" x14ac:dyDescent="0.3">
      <c r="A33" s="38" t="s">
        <v>50</v>
      </c>
      <c r="B33" s="39"/>
      <c r="C33" s="39"/>
      <c r="D33" s="39"/>
      <c r="E33" s="39"/>
      <c r="F33" s="39"/>
      <c r="G33" s="39"/>
      <c r="H33" s="39"/>
      <c r="I33" s="39"/>
    </row>
    <row r="34" spans="1:9" ht="64.5" thickBot="1" x14ac:dyDescent="0.3">
      <c r="A34" s="20" t="s">
        <v>51</v>
      </c>
      <c r="B34" s="21"/>
      <c r="C34" s="2" t="s">
        <v>59</v>
      </c>
      <c r="D34" s="2" t="s">
        <v>73</v>
      </c>
      <c r="E34" s="9" t="s">
        <v>89</v>
      </c>
      <c r="F34" s="10" t="s">
        <v>90</v>
      </c>
      <c r="G34" s="10" t="s">
        <v>91</v>
      </c>
      <c r="H34" s="7"/>
      <c r="I34" s="4" t="s">
        <v>92</v>
      </c>
    </row>
    <row r="35" spans="1:9" ht="15.75" thickBot="1" x14ac:dyDescent="0.3">
      <c r="A35" s="40" t="s">
        <v>52</v>
      </c>
      <c r="B35" s="8" t="s">
        <v>53</v>
      </c>
      <c r="C35" s="1">
        <v>30</v>
      </c>
      <c r="D35" s="1">
        <v>27</v>
      </c>
      <c r="E35" s="9">
        <v>30.5</v>
      </c>
      <c r="F35" s="2">
        <f t="shared" si="0"/>
        <v>3.5</v>
      </c>
      <c r="G35" s="6">
        <f t="shared" si="1"/>
        <v>0.12962962962962962</v>
      </c>
      <c r="H35" s="7"/>
      <c r="I35" s="4"/>
    </row>
    <row r="36" spans="1:9" ht="44.25" customHeight="1" thickBot="1" x14ac:dyDescent="0.3">
      <c r="A36" s="41"/>
      <c r="B36" s="8" t="s">
        <v>54</v>
      </c>
      <c r="C36" s="1">
        <v>22</v>
      </c>
      <c r="D36" s="1">
        <v>20</v>
      </c>
      <c r="E36" s="9">
        <v>17.5</v>
      </c>
      <c r="F36" s="2">
        <f t="shared" si="0"/>
        <v>-2.5</v>
      </c>
      <c r="G36" s="6">
        <f t="shared" si="1"/>
        <v>-0.125</v>
      </c>
      <c r="H36" s="7"/>
      <c r="I36" s="4"/>
    </row>
    <row r="37" spans="1:9" ht="51.75" thickBot="1" x14ac:dyDescent="0.3">
      <c r="A37" s="40" t="s">
        <v>55</v>
      </c>
      <c r="B37" s="8" t="s">
        <v>53</v>
      </c>
      <c r="C37" s="1">
        <v>25</v>
      </c>
      <c r="D37" s="1">
        <v>10</v>
      </c>
      <c r="E37" s="9">
        <v>29</v>
      </c>
      <c r="F37" s="2">
        <f t="shared" si="0"/>
        <v>19</v>
      </c>
      <c r="G37" s="6">
        <f t="shared" si="1"/>
        <v>1.9</v>
      </c>
      <c r="H37" s="7" t="s">
        <v>76</v>
      </c>
      <c r="I37" s="7" t="s">
        <v>75</v>
      </c>
    </row>
    <row r="38" spans="1:9" ht="79.5" customHeight="1" thickBot="1" x14ac:dyDescent="0.3">
      <c r="A38" s="41"/>
      <c r="B38" s="8" t="s">
        <v>54</v>
      </c>
      <c r="C38" s="1">
        <v>18</v>
      </c>
      <c r="D38" s="1">
        <v>10</v>
      </c>
      <c r="E38" s="9">
        <v>19</v>
      </c>
      <c r="F38" s="2">
        <f t="shared" si="0"/>
        <v>9</v>
      </c>
      <c r="G38" s="6">
        <f t="shared" si="1"/>
        <v>0.9</v>
      </c>
      <c r="H38" s="7" t="s">
        <v>77</v>
      </c>
      <c r="I38" s="7" t="s">
        <v>75</v>
      </c>
    </row>
    <row r="39" spans="1:9" ht="77.25" thickBot="1" x14ac:dyDescent="0.3">
      <c r="A39" s="34" t="s">
        <v>56</v>
      </c>
      <c r="B39" s="35"/>
      <c r="C39" s="2">
        <v>0.56000000000000005</v>
      </c>
      <c r="D39" s="2">
        <v>0.22</v>
      </c>
      <c r="E39" s="9">
        <v>0.33</v>
      </c>
      <c r="F39" s="2">
        <f t="shared" si="0"/>
        <v>0.11000000000000001</v>
      </c>
      <c r="G39" s="6">
        <f t="shared" si="1"/>
        <v>0.50000000000000011</v>
      </c>
      <c r="H39" s="7" t="s">
        <v>104</v>
      </c>
      <c r="I39" s="4" t="s">
        <v>93</v>
      </c>
    </row>
    <row r="40" spans="1:9" ht="45.75" customHeight="1" thickBot="1" x14ac:dyDescent="0.3">
      <c r="A40" s="34" t="s">
        <v>57</v>
      </c>
      <c r="B40" s="35"/>
      <c r="C40" s="2">
        <v>0.02</v>
      </c>
      <c r="D40" s="2">
        <v>0.02</v>
      </c>
      <c r="E40" s="9">
        <v>0.02</v>
      </c>
      <c r="F40" s="2">
        <f t="shared" si="0"/>
        <v>0</v>
      </c>
      <c r="G40" s="6">
        <f t="shared" si="1"/>
        <v>0</v>
      </c>
      <c r="H40" s="7"/>
      <c r="I40" s="4"/>
    </row>
    <row r="41" spans="1:9" ht="48" customHeight="1" thickBot="1" x14ac:dyDescent="0.3">
      <c r="A41" s="34" t="s">
        <v>58</v>
      </c>
      <c r="B41" s="35"/>
      <c r="C41" s="1">
        <v>0</v>
      </c>
      <c r="D41" s="1">
        <v>0</v>
      </c>
      <c r="E41" s="3">
        <v>0</v>
      </c>
      <c r="F41" s="2">
        <f t="shared" si="0"/>
        <v>0</v>
      </c>
      <c r="G41" s="6" t="e">
        <f t="shared" si="1"/>
        <v>#DIV/0!</v>
      </c>
      <c r="H41" s="7"/>
      <c r="I41" s="4"/>
    </row>
    <row r="42" spans="1:9" ht="16.5" thickBot="1" x14ac:dyDescent="0.3">
      <c r="A42" s="38" t="s">
        <v>60</v>
      </c>
      <c r="B42" s="39"/>
      <c r="C42" s="39"/>
      <c r="D42" s="39"/>
      <c r="E42" s="39"/>
      <c r="F42" s="39"/>
      <c r="G42" s="39"/>
      <c r="H42" s="39"/>
      <c r="I42" s="39"/>
    </row>
    <row r="43" spans="1:9" ht="15.75" thickBot="1" x14ac:dyDescent="0.3">
      <c r="A43" s="34" t="s">
        <v>61</v>
      </c>
      <c r="B43" s="35"/>
      <c r="C43" s="1">
        <v>5</v>
      </c>
      <c r="D43" s="1">
        <v>4</v>
      </c>
      <c r="E43" s="9">
        <v>4</v>
      </c>
      <c r="F43" s="2">
        <f t="shared" si="0"/>
        <v>0</v>
      </c>
      <c r="G43" s="6">
        <f t="shared" si="1"/>
        <v>0</v>
      </c>
      <c r="H43" s="7"/>
      <c r="I43" s="4"/>
    </row>
    <row r="44" spans="1:9" ht="15.75" thickBot="1" x14ac:dyDescent="0.3">
      <c r="A44" s="34" t="s">
        <v>62</v>
      </c>
      <c r="B44" s="35"/>
      <c r="C44" s="3">
        <v>30</v>
      </c>
      <c r="D44" s="3">
        <v>49</v>
      </c>
      <c r="E44" s="3">
        <v>34</v>
      </c>
      <c r="F44" s="2">
        <f t="shared" si="0"/>
        <v>-15</v>
      </c>
      <c r="G44" s="6">
        <f t="shared" si="1"/>
        <v>-0.30612244897959184</v>
      </c>
      <c r="H44" s="7" t="s">
        <v>97</v>
      </c>
      <c r="I44" s="4" t="s">
        <v>96</v>
      </c>
    </row>
    <row r="45" spans="1:9" ht="16.5" thickBot="1" x14ac:dyDescent="0.3">
      <c r="A45" s="38" t="s">
        <v>0</v>
      </c>
      <c r="B45" s="39"/>
      <c r="C45" s="39"/>
      <c r="D45" s="39"/>
      <c r="E45" s="39"/>
      <c r="F45" s="39"/>
      <c r="G45" s="39"/>
      <c r="H45" s="39"/>
      <c r="I45" s="39"/>
    </row>
    <row r="46" spans="1:9" s="18" customFormat="1" ht="48.75" thickBot="1" x14ac:dyDescent="0.3">
      <c r="A46" s="36" t="s">
        <v>9</v>
      </c>
      <c r="B46" s="37"/>
      <c r="C46" s="16" t="s">
        <v>25</v>
      </c>
      <c r="D46" s="16" t="s">
        <v>26</v>
      </c>
      <c r="E46" s="16" t="s">
        <v>27</v>
      </c>
      <c r="F46" s="16" t="s">
        <v>14</v>
      </c>
      <c r="G46" s="16" t="s">
        <v>8</v>
      </c>
      <c r="H46" s="17" t="s">
        <v>23</v>
      </c>
      <c r="I46" s="16" t="s">
        <v>22</v>
      </c>
    </row>
    <row r="47" spans="1:9" ht="26.25" thickBot="1" x14ac:dyDescent="0.3">
      <c r="A47" s="34" t="s">
        <v>63</v>
      </c>
      <c r="B47" s="35"/>
      <c r="C47" s="22">
        <v>-221915</v>
      </c>
      <c r="D47" s="23">
        <v>102089</v>
      </c>
      <c r="E47" s="9">
        <v>209090</v>
      </c>
      <c r="F47" s="10">
        <f t="shared" ref="F47:F51" si="6">E47-D47</f>
        <v>107001</v>
      </c>
      <c r="G47" s="6">
        <f t="shared" ref="G47:G51" si="7">F47/D47</f>
        <v>1.0481148801535916</v>
      </c>
      <c r="H47" s="24"/>
      <c r="I47" s="24" t="s">
        <v>94</v>
      </c>
    </row>
    <row r="48" spans="1:9" ht="15.75" thickBot="1" x14ac:dyDescent="0.3">
      <c r="A48" s="34" t="s">
        <v>64</v>
      </c>
      <c r="B48" s="35"/>
      <c r="C48" s="23">
        <v>199605</v>
      </c>
      <c r="D48" s="23">
        <v>798832.43505575135</v>
      </c>
      <c r="E48" s="9">
        <v>867879</v>
      </c>
      <c r="F48" s="10">
        <f t="shared" si="6"/>
        <v>69046.564944248646</v>
      </c>
      <c r="G48" s="6">
        <f t="shared" si="7"/>
        <v>8.6434353331471592E-2</v>
      </c>
      <c r="H48" s="24"/>
      <c r="I48" s="24"/>
    </row>
    <row r="49" spans="1:16" ht="15.75" thickBot="1" x14ac:dyDescent="0.3">
      <c r="A49" s="34" t="s">
        <v>65</v>
      </c>
      <c r="B49" s="35"/>
      <c r="C49" s="25">
        <v>1.07</v>
      </c>
      <c r="D49" s="9">
        <v>0.76</v>
      </c>
      <c r="E49" s="9">
        <v>0.9</v>
      </c>
      <c r="F49" s="10">
        <f t="shared" si="6"/>
        <v>0.14000000000000001</v>
      </c>
      <c r="G49" s="6">
        <f t="shared" si="7"/>
        <v>0.18421052631578949</v>
      </c>
      <c r="H49" s="24"/>
      <c r="I49" s="24" t="s">
        <v>95</v>
      </c>
    </row>
    <row r="50" spans="1:16" ht="15.75" thickBot="1" x14ac:dyDescent="0.3">
      <c r="A50" s="34" t="s">
        <v>66</v>
      </c>
      <c r="B50" s="35"/>
      <c r="C50" s="23">
        <f>1.22*100</f>
        <v>122</v>
      </c>
      <c r="D50" s="23">
        <v>125</v>
      </c>
      <c r="E50" s="9">
        <v>128</v>
      </c>
      <c r="F50" s="10">
        <f t="shared" si="6"/>
        <v>3</v>
      </c>
      <c r="G50" s="6">
        <f t="shared" si="7"/>
        <v>2.4E-2</v>
      </c>
      <c r="H50" s="24"/>
      <c r="I50" s="4"/>
    </row>
    <row r="51" spans="1:16" ht="15.75" thickBot="1" x14ac:dyDescent="0.3">
      <c r="A51" s="34" t="s">
        <v>67</v>
      </c>
      <c r="B51" s="35"/>
      <c r="C51" s="23">
        <v>73969</v>
      </c>
      <c r="D51" s="23">
        <v>168151.62</v>
      </c>
      <c r="E51" s="9">
        <v>168152</v>
      </c>
      <c r="F51" s="10">
        <f t="shared" si="6"/>
        <v>0.38000000000465661</v>
      </c>
      <c r="G51" s="6">
        <f t="shared" si="7"/>
        <v>2.2598652335591927E-6</v>
      </c>
      <c r="H51" s="24"/>
      <c r="I51" s="4"/>
    </row>
    <row r="52" spans="1:16" ht="16.5" thickBot="1" x14ac:dyDescent="0.3">
      <c r="A52" s="38" t="s">
        <v>2</v>
      </c>
      <c r="B52" s="39"/>
      <c r="C52" s="39"/>
      <c r="D52" s="39"/>
      <c r="E52" s="39"/>
      <c r="F52" s="39"/>
      <c r="G52" s="39"/>
      <c r="H52" s="39"/>
      <c r="I52" s="39"/>
    </row>
    <row r="53" spans="1:16" s="18" customFormat="1" ht="60.75" customHeight="1" thickBot="1" x14ac:dyDescent="0.3">
      <c r="A53" s="36" t="s">
        <v>1</v>
      </c>
      <c r="B53" s="37"/>
      <c r="C53" s="16" t="s">
        <v>25</v>
      </c>
      <c r="D53" s="16" t="s">
        <v>26</v>
      </c>
      <c r="E53" s="16" t="s">
        <v>27</v>
      </c>
      <c r="F53" s="16" t="s">
        <v>14</v>
      </c>
      <c r="G53" s="16" t="s">
        <v>8</v>
      </c>
      <c r="H53" s="17" t="s">
        <v>23</v>
      </c>
      <c r="I53" s="16" t="s">
        <v>22</v>
      </c>
      <c r="J53" s="11"/>
      <c r="K53" s="11"/>
      <c r="L53" s="11"/>
      <c r="M53" s="11"/>
      <c r="N53" s="11"/>
      <c r="O53" s="11"/>
      <c r="P53" s="11"/>
    </row>
    <row r="54" spans="1:16" ht="15.75" thickBot="1" x14ac:dyDescent="0.3">
      <c r="A54" s="34" t="s">
        <v>3</v>
      </c>
      <c r="B54" s="35"/>
      <c r="C54" s="22">
        <v>22372251</v>
      </c>
      <c r="D54" s="22">
        <v>23357404</v>
      </c>
      <c r="E54" s="22">
        <v>24602128</v>
      </c>
      <c r="F54" s="23">
        <f>E54-D54</f>
        <v>1244724</v>
      </c>
      <c r="G54" s="6">
        <f>F54/D54</f>
        <v>5.3290339971000203E-2</v>
      </c>
      <c r="H54" s="7"/>
      <c r="I54" s="4"/>
    </row>
    <row r="55" spans="1:16" ht="42.75" customHeight="1" thickBot="1" x14ac:dyDescent="0.3">
      <c r="A55" s="34" t="s">
        <v>4</v>
      </c>
      <c r="B55" s="35"/>
      <c r="C55" s="23">
        <v>579422</v>
      </c>
      <c r="D55" s="23">
        <v>974369</v>
      </c>
      <c r="E55" s="23">
        <v>1112946</v>
      </c>
      <c r="F55" s="26">
        <f t="shared" ref="F55:F62" si="8">E55-D55</f>
        <v>138577</v>
      </c>
      <c r="G55" s="6">
        <f>F55/D55</f>
        <v>0.142222299765284</v>
      </c>
      <c r="H55" s="7"/>
      <c r="I55" s="4"/>
    </row>
    <row r="56" spans="1:16" ht="15.75" thickBot="1" x14ac:dyDescent="0.3">
      <c r="A56" s="34" t="s">
        <v>5</v>
      </c>
      <c r="B56" s="35"/>
      <c r="C56" s="3">
        <v>6648674</v>
      </c>
      <c r="D56" s="3">
        <v>6308215</v>
      </c>
      <c r="E56" s="9">
        <v>6798923</v>
      </c>
      <c r="F56" s="26">
        <f>E56-D56</f>
        <v>490708</v>
      </c>
      <c r="G56" s="24">
        <f t="shared" ref="G56:G62" si="9">F56/D56</f>
        <v>7.7788724702629819E-2</v>
      </c>
      <c r="H56" s="24"/>
      <c r="I56" s="4"/>
    </row>
    <row r="57" spans="1:16" ht="15.75" thickBot="1" x14ac:dyDescent="0.3">
      <c r="A57" s="34" t="s">
        <v>6</v>
      </c>
      <c r="B57" s="35"/>
      <c r="C57" s="27">
        <v>-3.3399999999999999E-2</v>
      </c>
      <c r="D57" s="9">
        <v>1.6199999999999999E-2</v>
      </c>
      <c r="E57" s="27">
        <v>3.0800000000000001E-2</v>
      </c>
      <c r="F57" s="28">
        <f>E57-D57</f>
        <v>1.4600000000000002E-2</v>
      </c>
      <c r="G57" s="24">
        <f t="shared" si="9"/>
        <v>0.90123456790123468</v>
      </c>
      <c r="H57" s="24"/>
      <c r="I57" s="24" t="s">
        <v>95</v>
      </c>
    </row>
    <row r="58" spans="1:16" ht="36.75" customHeight="1" thickBot="1" x14ac:dyDescent="0.3">
      <c r="A58" s="34" t="s">
        <v>16</v>
      </c>
      <c r="B58" s="35"/>
      <c r="C58" s="9">
        <v>0</v>
      </c>
      <c r="D58" s="9">
        <v>0</v>
      </c>
      <c r="E58" s="9">
        <v>0</v>
      </c>
      <c r="F58" s="26">
        <f t="shared" si="8"/>
        <v>0</v>
      </c>
      <c r="G58" s="24">
        <v>0</v>
      </c>
      <c r="H58" s="24"/>
      <c r="I58" s="4"/>
    </row>
    <row r="59" spans="1:16" ht="58.5" customHeight="1" thickBot="1" x14ac:dyDescent="0.3">
      <c r="A59" s="34" t="s">
        <v>106</v>
      </c>
      <c r="B59" s="35"/>
      <c r="C59" s="23">
        <v>20245096</v>
      </c>
      <c r="D59" s="23">
        <v>20930893</v>
      </c>
      <c r="E59" s="9">
        <v>22181929</v>
      </c>
      <c r="F59" s="26">
        <f t="shared" si="8"/>
        <v>1251036</v>
      </c>
      <c r="G59" s="24">
        <f t="shared" ref="G59" si="10">F59/D59</f>
        <v>5.9769833996093716E-2</v>
      </c>
      <c r="H59" s="24"/>
      <c r="I59" s="4"/>
    </row>
    <row r="60" spans="1:16" ht="47.25" customHeight="1" thickBot="1" x14ac:dyDescent="0.3">
      <c r="A60" s="34" t="s">
        <v>107</v>
      </c>
      <c r="B60" s="35"/>
      <c r="C60" s="3">
        <v>20245096</v>
      </c>
      <c r="D60" s="23">
        <v>20930893</v>
      </c>
      <c r="E60" s="9">
        <v>22181929</v>
      </c>
      <c r="F60" s="26">
        <f t="shared" si="8"/>
        <v>1251036</v>
      </c>
      <c r="G60" s="24">
        <f t="shared" si="9"/>
        <v>5.9769833996093716E-2</v>
      </c>
      <c r="H60" s="24"/>
      <c r="I60" s="4"/>
    </row>
    <row r="61" spans="1:16" ht="50.25" customHeight="1" thickBot="1" x14ac:dyDescent="0.3">
      <c r="A61" s="34" t="s">
        <v>68</v>
      </c>
      <c r="B61" s="35"/>
      <c r="C61" s="3">
        <v>19491338.260000002</v>
      </c>
      <c r="D61" s="3">
        <v>20123731</v>
      </c>
      <c r="E61" s="9">
        <v>21305722</v>
      </c>
      <c r="F61" s="26">
        <f t="shared" si="8"/>
        <v>1181991</v>
      </c>
      <c r="G61" s="24">
        <f t="shared" si="9"/>
        <v>5.8736175712148009E-2</v>
      </c>
      <c r="H61" s="24"/>
      <c r="I61" s="4"/>
    </row>
    <row r="62" spans="1:16" ht="34.5" customHeight="1" thickBot="1" x14ac:dyDescent="0.3">
      <c r="A62" s="34" t="s">
        <v>69</v>
      </c>
      <c r="B62" s="35"/>
      <c r="C62" s="3">
        <v>753757.78</v>
      </c>
      <c r="D62" s="3">
        <v>807162.4486</v>
      </c>
      <c r="E62" s="9">
        <v>876207</v>
      </c>
      <c r="F62" s="26">
        <f t="shared" si="8"/>
        <v>69044.551399999997</v>
      </c>
      <c r="G62" s="24">
        <f t="shared" si="9"/>
        <v>8.5539845813882673E-2</v>
      </c>
      <c r="H62" s="24"/>
      <c r="I62" s="4"/>
    </row>
    <row r="63" spans="1:16" ht="15.75" thickBot="1" x14ac:dyDescent="0.3">
      <c r="A63" s="34" t="s">
        <v>10</v>
      </c>
      <c r="B63" s="35"/>
      <c r="C63" s="2" t="s">
        <v>70</v>
      </c>
      <c r="D63" s="2" t="s">
        <v>70</v>
      </c>
      <c r="E63" s="2" t="s">
        <v>70</v>
      </c>
      <c r="F63" s="26">
        <v>0</v>
      </c>
      <c r="G63" s="24">
        <v>0</v>
      </c>
      <c r="H63" s="24"/>
      <c r="I63" s="4"/>
    </row>
    <row r="64" spans="1:16" ht="15.75" thickBot="1" x14ac:dyDescent="0.3">
      <c r="A64" s="34" t="s">
        <v>11</v>
      </c>
      <c r="B64" s="35"/>
      <c r="C64" s="2" t="s">
        <v>70</v>
      </c>
      <c r="D64" s="2" t="s">
        <v>70</v>
      </c>
      <c r="E64" s="2" t="s">
        <v>70</v>
      </c>
      <c r="F64" s="26">
        <v>0</v>
      </c>
      <c r="G64" s="24">
        <v>0</v>
      </c>
      <c r="H64" s="24"/>
      <c r="I64" s="4"/>
    </row>
    <row r="65" spans="1:9" ht="32.25" customHeight="1" thickBot="1" x14ac:dyDescent="0.3">
      <c r="A65" s="34" t="s">
        <v>17</v>
      </c>
      <c r="B65" s="35"/>
      <c r="C65" s="9">
        <f>SUM(C66:C68)</f>
        <v>0</v>
      </c>
      <c r="D65" s="9">
        <v>0</v>
      </c>
      <c r="E65" s="9">
        <v>0</v>
      </c>
      <c r="F65" s="26">
        <f t="shared" ref="F65" si="11">E65-D65</f>
        <v>0</v>
      </c>
      <c r="G65" s="24">
        <v>0</v>
      </c>
      <c r="H65" s="24"/>
      <c r="I65" s="4"/>
    </row>
    <row r="66" spans="1:9" x14ac:dyDescent="0.25">
      <c r="A66" s="29"/>
      <c r="B66" s="29"/>
      <c r="C66" s="30"/>
      <c r="D66" s="30"/>
      <c r="E66" s="30"/>
      <c r="F66" s="30"/>
      <c r="G66" s="30"/>
      <c r="H66" s="30"/>
      <c r="I66" s="29"/>
    </row>
    <row r="67" spans="1:9" x14ac:dyDescent="0.25">
      <c r="A67" s="31" t="s">
        <v>109</v>
      </c>
      <c r="B67" s="31"/>
      <c r="I67" s="32" t="s">
        <v>108</v>
      </c>
    </row>
    <row r="68" spans="1:9" x14ac:dyDescent="0.25">
      <c r="A68" s="31" t="s">
        <v>110</v>
      </c>
      <c r="B68" s="31"/>
    </row>
    <row r="69" spans="1:9" x14ac:dyDescent="0.25">
      <c r="A69" s="31" t="s">
        <v>111</v>
      </c>
      <c r="B69" s="31"/>
    </row>
    <row r="71" spans="1:9" ht="39" customHeight="1" x14ac:dyDescent="0.25">
      <c r="A71" s="48"/>
      <c r="B71" s="48"/>
      <c r="C71" s="48"/>
      <c r="D71" s="48"/>
      <c r="E71" s="48"/>
      <c r="F71" s="48"/>
      <c r="G71" s="48"/>
      <c r="H71" s="33"/>
    </row>
  </sheetData>
  <customSheetViews>
    <customSheetView guid="{93C35C07-5A90-45AB-A2C2-CF98E82FB2E9}" scale="110" showPageBreaks="1">
      <selection activeCell="G4" sqref="G4"/>
      <pageMargins left="0.70866141732283472" right="0.70866141732283472" top="0.74803149606299213" bottom="0.74803149606299213" header="0.31496062992125984" footer="0.31496062992125984"/>
      <pageSetup paperSize="9" orientation="landscape" r:id="rId1"/>
      <headerFooter differentFirst="1"/>
    </customSheetView>
  </customSheetViews>
  <mergeCells count="56">
    <mergeCell ref="A6:I6"/>
    <mergeCell ref="C8:I8"/>
    <mergeCell ref="C9:I9"/>
    <mergeCell ref="A71:G71"/>
    <mergeCell ref="A11:I11"/>
    <mergeCell ref="A52:I52"/>
    <mergeCell ref="A13:I13"/>
    <mergeCell ref="A14:B14"/>
    <mergeCell ref="A15:B15"/>
    <mergeCell ref="A16:B16"/>
    <mergeCell ref="A18:B18"/>
    <mergeCell ref="A19:B19"/>
    <mergeCell ref="A33:I33"/>
    <mergeCell ref="A20:B20"/>
    <mergeCell ref="A21:B21"/>
    <mergeCell ref="A22:B22"/>
    <mergeCell ref="A23:B23"/>
    <mergeCell ref="A24:B24"/>
    <mergeCell ref="A12:B12"/>
    <mergeCell ref="A39:B39"/>
    <mergeCell ref="A40:B40"/>
    <mergeCell ref="A25:B25"/>
    <mergeCell ref="A26:B26"/>
    <mergeCell ref="A17:H17"/>
    <mergeCell ref="A27:I27"/>
    <mergeCell ref="A41:B41"/>
    <mergeCell ref="A42:I42"/>
    <mergeCell ref="A35:A36"/>
    <mergeCell ref="A37:A38"/>
    <mergeCell ref="A28:B28"/>
    <mergeCell ref="A29:B29"/>
    <mergeCell ref="A30:B30"/>
    <mergeCell ref="A31:B31"/>
    <mergeCell ref="A32:B32"/>
    <mergeCell ref="A46:B46"/>
    <mergeCell ref="A53:B53"/>
    <mergeCell ref="A43:B43"/>
    <mergeCell ref="A44:B44"/>
    <mergeCell ref="A45:I45"/>
    <mergeCell ref="A47:B47"/>
    <mergeCell ref="A48:B48"/>
    <mergeCell ref="A54:B54"/>
    <mergeCell ref="A55:B55"/>
    <mergeCell ref="A56:B56"/>
    <mergeCell ref="A57:B57"/>
    <mergeCell ref="A49:B49"/>
    <mergeCell ref="A50:B50"/>
    <mergeCell ref="A51:B51"/>
    <mergeCell ref="A58:B58"/>
    <mergeCell ref="A64:B64"/>
    <mergeCell ref="A65:B65"/>
    <mergeCell ref="A59:B59"/>
    <mergeCell ref="A60:B60"/>
    <mergeCell ref="A61:B61"/>
    <mergeCell ref="A62:B62"/>
    <mergeCell ref="A63:B63"/>
  </mergeCells>
  <phoneticPr fontId="9" type="noConversion"/>
  <printOptions horizontalCentered="1"/>
  <pageMargins left="0.70866141732283472" right="0.70866141732283472" top="0.74803149606299213" bottom="0.74803149606299213" header="0.31496062992125984" footer="0.31496062992125984"/>
  <pageSetup paperSize="9" scale="77" fitToHeight="0" orientation="landscape" r:id="rId2"/>
  <headerFooter>
    <oddFooter>&amp;R&amp;P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Rezultāti</vt:lpstr>
      <vt:lpstr>Rezultāti!Drukas_apgabals</vt:lpstr>
      <vt:lpstr>Rezultāti!Drukāt_virsrakstus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Priede</dc:creator>
  <cp:lastModifiedBy>Elīna Tolokonceva</cp:lastModifiedBy>
  <cp:lastPrinted>2023-05-26T06:14:59Z</cp:lastPrinted>
  <dcterms:created xsi:type="dcterms:W3CDTF">2006-09-16T00:00:00Z</dcterms:created>
  <dcterms:modified xsi:type="dcterms:W3CDTF">2023-10-18T05:08:12Z</dcterms:modified>
</cp:coreProperties>
</file>