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Finanšu mērķu un nefinanšu mērķu īstenošanas rezultāti\"/>
    </mc:Choice>
  </mc:AlternateContent>
  <xr:revisionPtr revIDLastSave="0" documentId="8_{594553E3-E288-4D58-9CEF-A60A5EB40B70}" xr6:coauthVersionLast="47" xr6:coauthVersionMax="47" xr10:uidLastSave="{00000000-0000-0000-0000-000000000000}"/>
  <bookViews>
    <workbookView xWindow="-120" yWindow="-120" windowWidth="29040" windowHeight="15840" xr2:uid="{11FEB89A-5041-41E5-A206-1D173C1C7354}"/>
  </bookViews>
  <sheets>
    <sheet name="Lapa1" sheetId="1" r:id="rId1"/>
  </sheets>
  <definedNames>
    <definedName name="_xlnm.Print_Area" localSheetId="0">Lapa1!$A$45:$I$71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F71" i="1"/>
  <c r="G71" i="1" s="1"/>
  <c r="F70" i="1"/>
  <c r="G70" i="1" s="1"/>
  <c r="F69" i="1"/>
  <c r="G69" i="1" s="1"/>
  <c r="F68" i="1"/>
  <c r="G68" i="1" s="1"/>
  <c r="E68" i="1"/>
  <c r="D68" i="1"/>
  <c r="C68" i="1"/>
  <c r="G67" i="1"/>
  <c r="F67" i="1"/>
  <c r="F66" i="1"/>
  <c r="G66" i="1" s="1"/>
  <c r="G65" i="1"/>
  <c r="F65" i="1"/>
  <c r="F64" i="1"/>
  <c r="G64" i="1" s="1"/>
  <c r="G63" i="1"/>
  <c r="F63" i="1"/>
  <c r="F62" i="1"/>
  <c r="G62" i="1" s="1"/>
  <c r="G61" i="1"/>
  <c r="F61" i="1"/>
  <c r="E60" i="1"/>
  <c r="F60" i="1" s="1"/>
  <c r="G60" i="1" s="1"/>
  <c r="D60" i="1"/>
  <c r="C60" i="1"/>
  <c r="F59" i="1"/>
  <c r="G59" i="1" s="1"/>
  <c r="F58" i="1"/>
  <c r="G58" i="1" s="1"/>
  <c r="F57" i="1"/>
  <c r="G57" i="1" s="1"/>
  <c r="E57" i="1"/>
  <c r="D57" i="1"/>
  <c r="C57" i="1"/>
  <c r="G56" i="1"/>
  <c r="F56" i="1"/>
  <c r="F55" i="1"/>
  <c r="G55" i="1" s="1"/>
  <c r="G54" i="1"/>
  <c r="F54" i="1"/>
  <c r="F51" i="1"/>
  <c r="G51" i="1" s="1"/>
  <c r="G50" i="1"/>
  <c r="F50" i="1"/>
  <c r="F49" i="1"/>
  <c r="G49" i="1" s="1"/>
  <c r="G48" i="1"/>
  <c r="F48" i="1"/>
  <c r="F47" i="1"/>
  <c r="G47" i="1" s="1"/>
  <c r="F41" i="1"/>
  <c r="F40" i="1"/>
  <c r="G40" i="1" s="1"/>
  <c r="F39" i="1"/>
  <c r="G39" i="1" s="1"/>
  <c r="F26" i="1"/>
  <c r="G26" i="1" s="1"/>
  <c r="G25" i="1"/>
  <c r="G44" i="1"/>
  <c r="F44" i="1"/>
  <c r="G43" i="1"/>
  <c r="F43" i="1"/>
  <c r="F38" i="1" l="1"/>
  <c r="G38" i="1" s="1"/>
  <c r="F37" i="1"/>
  <c r="G37" i="1" s="1"/>
  <c r="F36" i="1"/>
  <c r="G36" i="1" s="1"/>
  <c r="F35" i="1"/>
  <c r="G35" i="1" s="1"/>
  <c r="F32" i="1"/>
  <c r="G32" i="1" s="1"/>
  <c r="F31" i="1"/>
  <c r="G31" i="1" s="1"/>
  <c r="F30" i="1"/>
  <c r="G30" i="1" s="1"/>
  <c r="F29" i="1"/>
  <c r="G29" i="1" s="1"/>
  <c r="F28" i="1"/>
  <c r="G28" i="1" s="1"/>
  <c r="F24" i="1"/>
  <c r="F23" i="1"/>
  <c r="G23" i="1" s="1"/>
  <c r="F22" i="1"/>
  <c r="G22" i="1" s="1"/>
  <c r="F21" i="1"/>
  <c r="G21" i="1" s="1"/>
  <c r="F20" i="1"/>
  <c r="G20" i="1" s="1"/>
  <c r="F19" i="1"/>
  <c r="G19" i="1" s="1"/>
  <c r="F18" i="1"/>
  <c r="G18" i="1" s="1"/>
  <c r="G16" i="1"/>
  <c r="F14" i="1"/>
  <c r="G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Priede</author>
  </authors>
  <commentList>
    <comment ref="I12" authorId="0" shapeId="0" xr:uid="{8EAD8984-6C65-44B9-9F84-A85DCF59A5A6}">
      <text>
        <r>
          <rPr>
            <sz val="11"/>
            <color indexed="81"/>
            <rFont val="Tahoma"/>
            <family val="2"/>
            <charset val="186"/>
          </rPr>
          <t xml:space="preserve">skaidrojums jāsniedz par </t>
        </r>
        <r>
          <rPr>
            <b/>
            <sz val="11"/>
            <color indexed="81"/>
            <rFont val="Tahoma"/>
            <family val="2"/>
            <charset val="186"/>
          </rPr>
          <t>visām</t>
        </r>
        <r>
          <rPr>
            <sz val="11"/>
            <color indexed="81"/>
            <rFont val="Tahoma"/>
            <family val="2"/>
            <charset val="186"/>
          </rPr>
          <t xml:space="preserve"> novirzēm (arī pozitīvām!). Par būtiskām uzskatāmas novirzes, kas pārsniedz 15%.</t>
        </r>
      </text>
    </comment>
    <comment ref="A68" authorId="0" shapeId="0" xr:uid="{69E0DAB5-C3B7-4FF6-A035-E0A0FCD17E81}">
      <text>
        <r>
          <rPr>
            <sz val="11"/>
            <color indexed="81"/>
            <rFont val="Tahoma"/>
            <family val="2"/>
            <charset val="186"/>
          </rPr>
          <t>Ik gadu Ministru kabinets pēc kapitāla daļu turētāja priekšlikuma atļauj kapitālsabiedrībām izmaksāt dividendēs atšķirīgu peļņas daļu, nekā tas noteikts normatīvajos aktos, lemjot arī par konkrētiem mērķiem, kuriem šādā gadījumā tiek novirzīta dividendēs neizmaksātā peļņas daļa. Lai varētu izsekot ar Ministru kabineta lēmumu atstātās peļņas daļas izlietojumam mērķu īstenošanai, informācijas iesniegšanas forma ir papildināta ar jaunu apakšpunktu. Apakšpunkts attiecas arī uz gadījumiem, kad Ministru kabinets atļāvis apstiprināt vidēja termiņa darbības stratēģiju, kurā plānota atšķirīga dividendēs izmaksājamā peļņas daļa. Šādā gadījumā šeit iekļauj informāciju par finanšu līdzekļu izlietojumu tiem mērķiem, kas stratēģijā plānoti attiecīgajam pārskata gadam un kuriem bija plānots novirzīt to peļņas daļu, kura atbilstoši Ministru kabineta lēmuma atstāta kapitālsabiedrības rīcībā konkrētu mērķu vai  investīciju plāna īstenošanai.</t>
        </r>
      </text>
    </comment>
  </commentList>
</comments>
</file>

<file path=xl/sharedStrings.xml><?xml version="1.0" encoding="utf-8"?>
<sst xmlns="http://schemas.openxmlformats.org/spreadsheetml/2006/main" count="124" uniqueCount="102">
  <si>
    <t>Pielikums</t>
  </si>
  <si>
    <t>Ministru kabineta</t>
  </si>
  <si>
    <t>2016. gada 9. februāra</t>
  </si>
  <si>
    <t>noteikumiem Nr.  95</t>
  </si>
  <si>
    <t>Informācija par kapitālsabiedrības darbības rezultātiem</t>
  </si>
  <si>
    <t>Kapitālsabiedrības nosaukums:</t>
  </si>
  <si>
    <t>Valsts SIA "Traumatoloģijas un ortopēdijas slimnīca"</t>
  </si>
  <si>
    <t>Pārskata gads:</t>
  </si>
  <si>
    <t>Nefinanšu mērķi</t>
  </si>
  <si>
    <t>Mērķis</t>
  </si>
  <si>
    <t>Novirze  no plānotā</t>
  </si>
  <si>
    <t>Novirze  no plānotā, %</t>
  </si>
  <si>
    <t>1.1. Uzlabot veselības aprūpes pakalpojumu pieejamību</t>
  </si>
  <si>
    <t>Kopējais stacionāro gultu skaits  (perioda (gada) beigās)</t>
  </si>
  <si>
    <t>Praktizējošo ārstu (bez zobārstiem un rezidentiem) un praktizējošo māsu skaita attiecība</t>
  </si>
  <si>
    <t>78/137</t>
  </si>
  <si>
    <t>Iestādē strādājošo ārstniecības personu vecuma grupā 25-40 gadiem īpatsvars no kopējā iestādē strādājošo ārstniecības personu skaita, %</t>
  </si>
  <si>
    <t xml:space="preserve">Vidējais gaidīšanas laiks uz valsts apmaksāto ambulatoro speciālista konsultāciju (pa specialitātēm, izņemot hroniskiem pacientiem dinamiskajai novērošanai), dienās </t>
  </si>
  <si>
    <t>PDAnesteziologs</t>
  </si>
  <si>
    <t>Neirologs</t>
  </si>
  <si>
    <t xml:space="preserve">Traumatologs, ortopēds </t>
  </si>
  <si>
    <t>Rehabilitologs</t>
  </si>
  <si>
    <t>Traumatoloģija, ortopēdija dienas stacionārā</t>
  </si>
  <si>
    <t>Traumatologs ortopēds (vertebrologs)</t>
  </si>
  <si>
    <t>Vidējais gaidīšanas laiks uz ambulatoro diagnostisko izmeklējumu – datortomogrāfija, dienās</t>
  </si>
  <si>
    <t>Vidējais gaidīšanas laiks uz endoprotezēšanas operācijām, dienās</t>
  </si>
  <si>
    <t>28-696</t>
  </si>
  <si>
    <t>Stacionāro akūtās palīdzības gultu skaits (perioda (gada) beigās) (netiek iekļautas rehabilitācijas, tuberkulozes, psihiatrijas, narkoloģijas, geriatrijas, paliatīvās aprūpes un aprūpes profila gultas)</t>
  </si>
  <si>
    <t>1.2. Nodrošināt  efektivitāti veselības aprūpes pakalpojumu plānošanā un sniegšanā</t>
  </si>
  <si>
    <t>Vidējais ārstēšanās ilgums, dienas</t>
  </si>
  <si>
    <t>Gultu noslodze, %</t>
  </si>
  <si>
    <t xml:space="preserve">Datortomogrāfijas  iekārtu skaits </t>
  </si>
  <si>
    <t>Datortomogrāfijas izmeklējumu skaits stacionārajiem un ambulatorajiem pacientiem kopā</t>
  </si>
  <si>
    <t>Vidējā datortomogrāfijas iekārtu noslodze, %</t>
  </si>
  <si>
    <t>1.3. Nodrošināt kvalitatīvu veselības aprūpes pakalpojumu sniegšanu</t>
  </si>
  <si>
    <t>Uz mājām izrakstīto pacientu, kuri atkārtoti hospitalizēti tajā pašā vai nākamajā dienā (neieskaitot pacientus, kuriem nākamā hospitalizācija ir aprūpe vai rehabilitācija), skaits un īpatsvars, %</t>
  </si>
  <si>
    <t>50 jeb 0,7%</t>
  </si>
  <si>
    <t>Ārstniecības personu īpatsvars, kas attiecīgajā periodā veic virsstundu darbu , no kopējā iestādē strādājošo ārstniecības personu skaita %</t>
  </si>
  <si>
    <t>ārsti</t>
  </si>
  <si>
    <t>māsas</t>
  </si>
  <si>
    <t>Vidējais nostrādāto virsstundu skaits  uz vienu ārstniecības personu, kas attiecīgajā periodā veic virsstundu darbu</t>
  </si>
  <si>
    <t>Letalitāte stacionārā, %</t>
  </si>
  <si>
    <t>Pēcoperācijas plaušu embolija vai dziļo vēnu tromboze (blakusdiagnoze) uz 100 izrakstīšanās gadījumiem no slimnīcas</t>
  </si>
  <si>
    <t>Finanšu mērķi</t>
  </si>
  <si>
    <r>
      <t xml:space="preserve">Peļņa vai zaudējumi, </t>
    </r>
    <r>
      <rPr>
        <i/>
        <sz val="12"/>
        <rFont val="Times New Roman"/>
        <family val="1"/>
      </rPr>
      <t>euro</t>
    </r>
  </si>
  <si>
    <r>
      <t xml:space="preserve">Pamatdarbības neto naudas plūsma, </t>
    </r>
    <r>
      <rPr>
        <i/>
        <sz val="12"/>
        <rFont val="Times New Roman"/>
        <family val="1"/>
      </rPr>
      <t>euro</t>
    </r>
  </si>
  <si>
    <t>Kopējās likviditātes rādītājs</t>
  </si>
  <si>
    <t>Kapitāla struktūra (saistības pret pašu kapitālu), %</t>
  </si>
  <si>
    <r>
      <t xml:space="preserve">Investīciju plāna izpilde, </t>
    </r>
    <r>
      <rPr>
        <i/>
        <sz val="12"/>
        <rFont val="Times New Roman"/>
        <family val="1"/>
      </rPr>
      <t>euro</t>
    </r>
  </si>
  <si>
    <t>Finanšu rādītāji</t>
  </si>
  <si>
    <t>Rādītāji</t>
  </si>
  <si>
    <t>neto apgrozījums, EUR</t>
  </si>
  <si>
    <t>peļņa pirms procentu maksājumiem, nodokļiem, nolietojuma un amortizācijas atskaitījumiem (EBITDA), EUR</t>
  </si>
  <si>
    <t>pašu kapitāls, EUR</t>
  </si>
  <si>
    <t>pašu kapitāla atdeve (ROE), %</t>
  </si>
  <si>
    <t>valsts budžetā iemaksātās dividendes pārskata periodā, EUR</t>
  </si>
  <si>
    <r>
      <t xml:space="preserve">no valsts un pašvaldību budžeta tieši vai netieši </t>
    </r>
    <r>
      <rPr>
        <u/>
        <sz val="10"/>
        <rFont val="Times New Roman"/>
        <family val="1"/>
        <charset val="186"/>
      </rPr>
      <t xml:space="preserve">saņemtais finansējums </t>
    </r>
    <r>
      <rPr>
        <sz val="10"/>
        <rFont val="Times New Roman"/>
        <family val="1"/>
        <charset val="186"/>
      </rPr>
      <t>(dotācijas, maksa par pakalpojumiem un citi finanšu līdzekļi) kopā, EUR</t>
    </r>
  </si>
  <si>
    <r>
      <t xml:space="preserve">no valsts un pašvaldību budžeta tieši vai netieši </t>
    </r>
    <r>
      <rPr>
        <u/>
        <sz val="10"/>
        <rFont val="Times New Roman"/>
        <family val="1"/>
        <charset val="186"/>
      </rPr>
      <t>saņemtā finansējuma izlietojums</t>
    </r>
    <r>
      <rPr>
        <sz val="10"/>
        <rFont val="Times New Roman"/>
        <family val="1"/>
        <charset val="186"/>
      </rPr>
      <t xml:space="preserve"> (dotācijas, maksa par pakalpojumiem un citi finanšu līdzekļi) kopā, EUR</t>
    </r>
  </si>
  <si>
    <t>valsts budžeta finansējums, mērķis Nr.1, EUR-ieņēmumi par valsts apmaksātajiem medicīnas pakalpojumiem</t>
  </si>
  <si>
    <t>valsts budžeta finansējums, mērķis Nr.2, EUR-ieņēmumi par rezidentu un studentu apmācību</t>
  </si>
  <si>
    <t>....</t>
  </si>
  <si>
    <t>pašvaldības budžeta finansējums, mērķis Nr.1, EUR</t>
  </si>
  <si>
    <t>pašvaldības budžeta finansējums, mērķis Nr.2, EUR</t>
  </si>
  <si>
    <t>citi kapitālsabiedrības vidēja termiņa darbības stratēģijā minētie finanšu rādītāji</t>
  </si>
  <si>
    <t>Ar Ministru kabineta lēmumu atstātās peļņas daļas izlietojums kopā, EUR</t>
  </si>
  <si>
    <t>Mērķis Nr. 1, EUR</t>
  </si>
  <si>
    <t>Mērķis Nr. 2, EUR</t>
  </si>
  <si>
    <t>Sagatavotājs:  Dz.Perevertailo, I.Kļaviņa</t>
  </si>
  <si>
    <t>Tālrunis:  67399269, 67399260</t>
  </si>
  <si>
    <t>E-pasts:  Dzintra.Perevertailo@tos.lv, Ieva.Klavina@tos.lv.</t>
  </si>
  <si>
    <t>Fakts iepriekšējā gadā (2019)</t>
  </si>
  <si>
    <t>Plānotais pārskata gadā (2020)</t>
  </si>
  <si>
    <t>Fakts pārskata gadā (2020)</t>
  </si>
  <si>
    <t>Covid-19 ietekme, % no Novirzes, var būt gan ar + gan - zīmi</t>
  </si>
  <si>
    <t>Valdes skaidrojums par novirzēm. Atsevišķi iekļaujama Covid-19 un valsts atbalsta ietekme, ja attiecināms.</t>
  </si>
  <si>
    <t> 82/140</t>
  </si>
  <si>
    <t>28-548</t>
  </si>
  <si>
    <t>45 jeb 0.7%</t>
  </si>
  <si>
    <t>Veikto procedūru laikā gūtās traumas (blakus diagnoze) un atstātie svešķermeņi (blakus diagno¬ze) uz 100 izrakstīšanas gadījumiem, skaits gadā</t>
  </si>
  <si>
    <t>1.4. Veicināt zinātnisko un pētniecisko darbību</t>
  </si>
  <si>
    <t>Zinātnisko publikāciju skaits gadā</t>
  </si>
  <si>
    <t>Pētījumu un zinātnes projektu skaits gadā</t>
  </si>
  <si>
    <t>28-672</t>
  </si>
  <si>
    <t xml:space="preserve"> Būtiski samazināts ambulatoro pakalpojumu apjoms  COVID19 ārkārtas situācijas dēļ</t>
  </si>
  <si>
    <t xml:space="preserve"> Būtiski samazināts dienas stacionāra pakalpojumu apjoms  COVID19 ārkārtas situācijas dēļ</t>
  </si>
  <si>
    <t xml:space="preserve"> Būtiski samazināts plānveida endoprotezēšanas operāciju apjoms  COVID19 ārkārtas situācijas dēļ, lai nodrošinātu akūto pacientu izmeklēšanu tranzīta nodaļā</t>
  </si>
  <si>
    <t>Samazināts  gultu skaits Īslaicīgā ķirurģijas centra un operāciju bloka remonta laikā sākot ar 02.03.2020</t>
  </si>
  <si>
    <t xml:space="preserve"> Būtiski samazināts plānveida stacionāro pakalpojumu apjoms  COVID19 ārkārtas situācijas dēļ</t>
  </si>
  <si>
    <t>Samazināts kopējais gultu skaits Īslaicīgā ķirurģijas centra un operāciju bloka remonta laikā sākot ar 02.03.2020</t>
  </si>
  <si>
    <t>21 jeb 0.4%</t>
  </si>
  <si>
    <t>-24 jeb -0.3%</t>
  </si>
  <si>
    <t>-53% jeb -43%</t>
  </si>
  <si>
    <t>Rādītājs nav precīzi prognozējams. Kopējais atkārtoti hospitalizēto tajā pašā dienā vai nākamajā dienā pacientu skaits un % ir mazs, nepārsniedz 1% un ir pozitīvi vērtējams.</t>
  </si>
  <si>
    <t>Rādītājs nav precīzi prognozējams, jo atkarīgs no hospitalizēto pacientu skaita ar smagām dzīvību apdraudošām blakusslimībām. Novirze nav būtiska.</t>
  </si>
  <si>
    <t>Rādītājs tieši atkarīgs no peļņas un pašu kapitāla.</t>
  </si>
  <si>
    <t>82/140 </t>
  </si>
  <si>
    <t>40 </t>
  </si>
  <si>
    <r>
      <t xml:space="preserve">Slimnīca 2020. gadā strādāja ar peļņu 670574  eiro apmērā. </t>
    </r>
    <r>
      <rPr>
        <sz val="11"/>
        <rFont val="Times New Roman"/>
        <family val="1"/>
        <charset val="186"/>
      </rPr>
      <t>Atbilstoši Komerclikuma 161. panta ceturtajā daļā noteiktajam, dividendes nedrīkst noteikt, aprēķināt un izmaksāt, ja no gada pārskata izriet, ka Sabiedrības pašu kapitāls ir mazāks par pamatkapitālu. Saskaņā ar Gada pārskatu un konsolidēto gada pārskata likuma 34. panta otro daļu ilgtermiņa ieguldījumu pārvērtēšanas rezervi nedrīkst izmaksāt, sadalīt dividendēs vai izlietot zaudējumu segšanai vai citiem mērķim.   No Slimnīcas 2020. gada pārskata izriet, ka Ilgtermiņa pārvērtēšanas rezerve veido  2 258 539 eiro. Slimnīcas pašu kapitāls bez ilgtermiņa ieguldījumu pārvērtēšanas rezerves bija lielāks nekā Slimnīcas pamatkapitāls par  626 367 eiro. Pārskata gada peļņu plānots novirzīt Slimnīcas attīstībai.</t>
    </r>
  </si>
  <si>
    <t>Veikti uzlabojumi pēoperāciju rehabilitācijas procesā</t>
  </si>
  <si>
    <t xml:space="preserve"> Būtiski samazināts pakalpojumu apjoms  COVID19 ārkārtas situācijas dēļ</t>
  </si>
  <si>
    <t>Covid-19 ārkārtas situācijas dēļ medicīniskie pakalpojumi tika sniegti mazākā apjomā, taču tika sniegti kompensāciju maksajumi  no valsts budžeta līdzekļiem</t>
  </si>
  <si>
    <t>Sagatavošanas datums: 29.06.2021.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</si>
</sst>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color rgb="FF000000"/>
      <name val="Times New Roman"/>
      <family val="1"/>
      <charset val="186"/>
    </font>
    <font>
      <b/>
      <sz val="11"/>
      <color theme="1"/>
      <name val="Times New Roman"/>
      <family val="1"/>
      <charset val="186"/>
    </font>
    <font>
      <sz val="11"/>
      <color theme="1"/>
      <name val="Times New Roman"/>
      <family val="1"/>
      <charset val="186"/>
    </font>
    <font>
      <b/>
      <sz val="14"/>
      <color theme="1"/>
      <name val="Times New Roman"/>
      <family val="1"/>
      <charset val="186"/>
    </font>
    <font>
      <sz val="10"/>
      <name val="Times New Roman"/>
      <family val="1"/>
      <charset val="186"/>
    </font>
    <font>
      <sz val="10"/>
      <color theme="1"/>
      <name val="Times New Roman"/>
      <family val="1"/>
      <charset val="186"/>
    </font>
    <font>
      <i/>
      <sz val="12"/>
      <name val="Times New Roman"/>
      <family val="1"/>
    </font>
    <font>
      <u/>
      <sz val="10"/>
      <name val="Times New Roman"/>
      <family val="1"/>
      <charset val="186"/>
    </font>
    <font>
      <sz val="10"/>
      <color theme="1"/>
      <name val="Calibri"/>
      <family val="2"/>
      <scheme val="minor"/>
    </font>
    <font>
      <sz val="11"/>
      <color rgb="FFFF0000"/>
      <name val="Calibri"/>
      <family val="2"/>
      <scheme val="minor"/>
    </font>
    <font>
      <sz val="11"/>
      <name val="Calibri"/>
      <family val="2"/>
      <charset val="186"/>
      <scheme val="minor"/>
    </font>
    <font>
      <sz val="11"/>
      <color indexed="81"/>
      <name val="Tahoma"/>
      <family val="2"/>
      <charset val="186"/>
    </font>
    <font>
      <b/>
      <sz val="11"/>
      <color indexed="81"/>
      <name val="Tahoma"/>
      <family val="2"/>
      <charset val="186"/>
    </font>
    <font>
      <sz val="11"/>
      <name val="Times New Roman"/>
      <family val="1"/>
      <charset val="186"/>
    </font>
    <font>
      <b/>
      <sz val="12"/>
      <name val="Times New Roman"/>
      <family val="1"/>
      <charset val="186"/>
    </font>
    <font>
      <sz val="9"/>
      <name val="Times New Roman"/>
      <family val="1"/>
      <charset val="186"/>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0" fillId="0" borderId="0" xfId="0" applyAlignment="1">
      <alignment horizontal="center"/>
    </xf>
    <xf numFmtId="0" fontId="3" fillId="0" borderId="0" xfId="0" applyFont="1" applyAlignment="1">
      <alignment horizontal="right" vertical="center"/>
    </xf>
    <xf numFmtId="0" fontId="4" fillId="0" borderId="0" xfId="0" applyFont="1" applyAlignment="1">
      <alignment horizontal="center" wrapText="1"/>
    </xf>
    <xf numFmtId="0" fontId="5" fillId="0" borderId="0" xfId="0" applyFont="1" applyAlignment="1">
      <alignment horizontal="right"/>
    </xf>
    <xf numFmtId="0" fontId="0" fillId="0" borderId="0" xfId="0" applyAlignment="1">
      <alignment horizontal="center" vertical="center"/>
    </xf>
    <xf numFmtId="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9" fontId="7" fillId="0" borderId="5" xfId="1" applyFont="1" applyBorder="1" applyAlignment="1">
      <alignment horizontal="center" vertical="center" wrapText="1"/>
    </xf>
    <xf numFmtId="0" fontId="7" fillId="0" borderId="5" xfId="0" applyFont="1" applyBorder="1" applyAlignment="1">
      <alignment vertical="center" wrapText="1"/>
    </xf>
    <xf numFmtId="0" fontId="7" fillId="0" borderId="7"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vertical="center" wrapText="1"/>
    </xf>
    <xf numFmtId="0" fontId="0" fillId="0" borderId="8" xfId="0" applyBorder="1"/>
    <xf numFmtId="0" fontId="0" fillId="0" borderId="8" xfId="0" applyBorder="1" applyAlignment="1">
      <alignment horizontal="center"/>
    </xf>
    <xf numFmtId="0" fontId="8" fillId="0" borderId="0" xfId="0" applyFont="1" applyAlignment="1">
      <alignment vertical="center" wrapText="1"/>
    </xf>
    <xf numFmtId="0" fontId="11" fillId="0" borderId="0" xfId="0" applyFont="1" applyAlignment="1">
      <alignment horizontal="center"/>
    </xf>
    <xf numFmtId="0" fontId="8" fillId="0" borderId="0" xfId="0" applyFont="1"/>
    <xf numFmtId="0" fontId="11" fillId="0" borderId="0" xfId="0" applyFont="1"/>
    <xf numFmtId="0" fontId="2" fillId="0" borderId="0" xfId="0" applyFont="1"/>
    <xf numFmtId="0" fontId="12" fillId="0" borderId="0" xfId="0" applyFont="1"/>
    <xf numFmtId="0" fontId="7" fillId="0" borderId="10" xfId="0" applyFont="1" applyBorder="1" applyAlignment="1">
      <alignment horizontal="justify" vertical="center"/>
    </xf>
    <xf numFmtId="4" fontId="7" fillId="0" borderId="5" xfId="0" applyNumberFormat="1" applyFont="1" applyBorder="1" applyAlignment="1">
      <alignment vertical="center" wrapText="1"/>
    </xf>
    <xf numFmtId="0" fontId="8" fillId="0" borderId="0" xfId="0" applyFont="1" applyAlignment="1">
      <alignment horizontal="left" vertical="center" wrapText="1"/>
    </xf>
    <xf numFmtId="0" fontId="4" fillId="0" borderId="0" xfId="0" applyFont="1" applyAlignment="1">
      <alignment horizontal="center" wrapText="1"/>
    </xf>
    <xf numFmtId="0" fontId="7" fillId="0" borderId="5" xfId="0" quotePrefix="1" applyFont="1" applyBorder="1" applyAlignment="1">
      <alignment horizontal="center" vertical="center" wrapText="1"/>
    </xf>
    <xf numFmtId="0" fontId="18" fillId="2" borderId="4" xfId="0" applyFont="1" applyFill="1" applyBorder="1" applyAlignment="1">
      <alignment horizontal="center" vertical="center" wrapText="1"/>
    </xf>
    <xf numFmtId="3"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13" fillId="0" borderId="5" xfId="0" applyFont="1" applyBorder="1" applyAlignment="1">
      <alignment vertical="center" wrapText="1"/>
    </xf>
    <xf numFmtId="3" fontId="7" fillId="0" borderId="5"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8" fillId="2" borderId="6" xfId="0" applyFont="1" applyFill="1" applyBorder="1" applyAlignment="1">
      <alignment horizontal="center" vertical="center" wrapText="1"/>
    </xf>
    <xf numFmtId="9" fontId="7" fillId="0" borderId="2" xfId="1"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7" fillId="4" borderId="4" xfId="0" applyFont="1" applyFill="1" applyBorder="1" applyAlignment="1">
      <alignment wrapText="1"/>
    </xf>
    <xf numFmtId="0" fontId="7" fillId="4" borderId="4" xfId="0" applyFont="1" applyFill="1" applyBorder="1" applyAlignment="1">
      <alignment vertical="center" wrapText="1"/>
    </xf>
    <xf numFmtId="9" fontId="7" fillId="0" borderId="3" xfId="1" applyFont="1" applyBorder="1" applyAlignment="1">
      <alignment horizontal="center" vertical="center" wrapText="1"/>
    </xf>
    <xf numFmtId="4" fontId="7" fillId="0" borderId="4" xfId="0" applyNumberFormat="1" applyFont="1" applyBorder="1" applyAlignment="1">
      <alignment vertical="center" wrapText="1"/>
    </xf>
    <xf numFmtId="0" fontId="7" fillId="4" borderId="4" xfId="0" applyFont="1" applyFill="1" applyBorder="1" applyAlignment="1">
      <alignment horizontal="left" vertical="center" wrapText="1"/>
    </xf>
    <xf numFmtId="9" fontId="7" fillId="0" borderId="12" xfId="1" applyFont="1" applyBorder="1" applyAlignment="1">
      <alignment horizontal="center" vertical="center" wrapText="1"/>
    </xf>
    <xf numFmtId="0" fontId="13" fillId="4" borderId="6" xfId="0" applyFont="1" applyFill="1" applyBorder="1"/>
    <xf numFmtId="10" fontId="7" fillId="0" borderId="5" xfId="0" applyNumberFormat="1" applyFont="1" applyBorder="1" applyAlignment="1">
      <alignment horizontal="center" vertical="center" wrapText="1"/>
    </xf>
    <xf numFmtId="0" fontId="7" fillId="0" borderId="4" xfId="0" applyFont="1" applyBorder="1" applyAlignment="1">
      <alignment wrapText="1"/>
    </xf>
    <xf numFmtId="0" fontId="13" fillId="4" borderId="7" xfId="0" applyFont="1" applyFill="1" applyBorder="1"/>
    <xf numFmtId="9" fontId="7" fillId="0" borderId="10" xfId="1" applyFont="1" applyBorder="1" applyAlignment="1">
      <alignment horizontal="center" vertical="center" wrapText="1"/>
    </xf>
    <xf numFmtId="0" fontId="7" fillId="4" borderId="9" xfId="0" applyFont="1" applyFill="1" applyBorder="1" applyAlignment="1">
      <alignment vertical="center" wrapText="1"/>
    </xf>
    <xf numFmtId="0" fontId="7" fillId="4" borderId="3" xfId="0" applyFont="1" applyFill="1" applyBorder="1" applyAlignment="1">
      <alignment horizontal="left" vertical="center" wrapText="1"/>
    </xf>
    <xf numFmtId="4" fontId="7" fillId="2" borderId="3" xfId="0" applyNumberFormat="1" applyFont="1" applyFill="1" applyBorder="1" applyAlignment="1">
      <alignment horizontal="center" vertical="center" wrapText="1"/>
    </xf>
    <xf numFmtId="4" fontId="7" fillId="2" borderId="5" xfId="0" applyNumberFormat="1" applyFont="1" applyFill="1" applyBorder="1" applyAlignment="1">
      <alignment horizontal="center" vertical="center" wrapText="1"/>
    </xf>
    <xf numFmtId="0" fontId="7" fillId="0" borderId="5" xfId="0" applyFont="1" applyBorder="1" applyAlignment="1">
      <alignment vertical="center"/>
    </xf>
    <xf numFmtId="10" fontId="7" fillId="0" borderId="3" xfId="0"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4" fillId="0" borderId="0" xfId="0" applyFont="1" applyAlignment="1">
      <alignment horizontal="center" wrapText="1"/>
    </xf>
    <xf numFmtId="0" fontId="6" fillId="0" borderId="0" xfId="0" applyFont="1" applyAlignment="1">
      <alignment horizontal="left"/>
    </xf>
    <xf numFmtId="0" fontId="6" fillId="0" borderId="0" xfId="0" applyFont="1" applyAlignment="1">
      <alignment horizontal="left" inden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7" fillId="0" borderId="1" xfId="0" applyFont="1" applyBorder="1" applyAlignment="1">
      <alignment vertical="center" wrapText="1"/>
    </xf>
    <xf numFmtId="0" fontId="13" fillId="0" borderId="3" xfId="0" applyFont="1" applyBorder="1" applyAlignment="1">
      <alignment vertical="center" wrapText="1"/>
    </xf>
    <xf numFmtId="0" fontId="7" fillId="0" borderId="2" xfId="0" applyFont="1" applyBorder="1" applyAlignment="1">
      <alignment vertical="center" wrapText="1"/>
    </xf>
    <xf numFmtId="0" fontId="13" fillId="0" borderId="2" xfId="0" applyFont="1" applyBorder="1" applyAlignment="1">
      <alignment vertical="center" wrapText="1"/>
    </xf>
    <xf numFmtId="0" fontId="19" fillId="0" borderId="3" xfId="0" applyFont="1" applyBorder="1" applyAlignment="1">
      <alignment vertical="center" wrapText="1"/>
    </xf>
    <xf numFmtId="0" fontId="7" fillId="0" borderId="6" xfId="0" applyFont="1" applyBorder="1" applyAlignment="1">
      <alignment vertical="center" wrapText="1"/>
    </xf>
    <xf numFmtId="0" fontId="13" fillId="0" borderId="7" xfId="0" applyFont="1"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8" fillId="0" borderId="0" xfId="0" applyFont="1" applyAlignment="1">
      <alignment horizontal="left" vertical="center" wrapText="1"/>
    </xf>
  </cellXfs>
  <cellStyles count="2">
    <cellStyle name="Parasts" xfId="0" builtinId="0"/>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0</xdr:colOff>
      <xdr:row>74</xdr:row>
      <xdr:rowOff>70643</xdr:rowOff>
    </xdr:from>
    <xdr:ext cx="914400" cy="264560"/>
    <xdr:sp macro="" textlink="">
      <xdr:nvSpPr>
        <xdr:cNvPr id="2" name="TextBox 1">
          <a:extLst>
            <a:ext uri="{FF2B5EF4-FFF2-40B4-BE49-F238E27FC236}">
              <a16:creationId xmlns:a16="http://schemas.microsoft.com/office/drawing/2014/main" id="{AFE8B544-EC55-418D-84C1-06C94CA37E50}"/>
            </a:ext>
          </a:extLst>
        </xdr:cNvPr>
        <xdr:cNvSpPr txBox="1"/>
      </xdr:nvSpPr>
      <xdr:spPr>
        <a:xfrm>
          <a:off x="10801350" y="422473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9</xdr:col>
      <xdr:colOff>0</xdr:colOff>
      <xdr:row>74</xdr:row>
      <xdr:rowOff>70643</xdr:rowOff>
    </xdr:from>
    <xdr:ext cx="914400" cy="264560"/>
    <xdr:sp macro="" textlink="">
      <xdr:nvSpPr>
        <xdr:cNvPr id="3" name="TextBox 2">
          <a:extLst>
            <a:ext uri="{FF2B5EF4-FFF2-40B4-BE49-F238E27FC236}">
              <a16:creationId xmlns:a16="http://schemas.microsoft.com/office/drawing/2014/main" id="{352FCDE0-D8E1-43F8-8057-833C3091E17C}"/>
            </a:ext>
          </a:extLst>
        </xdr:cNvPr>
        <xdr:cNvSpPr txBox="1"/>
      </xdr:nvSpPr>
      <xdr:spPr>
        <a:xfrm>
          <a:off x="10801350" y="422473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9</xdr:col>
      <xdr:colOff>0</xdr:colOff>
      <xdr:row>74</xdr:row>
      <xdr:rowOff>70643</xdr:rowOff>
    </xdr:from>
    <xdr:ext cx="914400" cy="264560"/>
    <xdr:sp macro="" textlink="">
      <xdr:nvSpPr>
        <xdr:cNvPr id="4" name="TextBox 3">
          <a:extLst>
            <a:ext uri="{FF2B5EF4-FFF2-40B4-BE49-F238E27FC236}">
              <a16:creationId xmlns:a16="http://schemas.microsoft.com/office/drawing/2014/main" id="{ECE7BA09-4E1E-4808-A78F-6E39D2F8511D}"/>
            </a:ext>
          </a:extLst>
        </xdr:cNvPr>
        <xdr:cNvSpPr txBox="1"/>
      </xdr:nvSpPr>
      <xdr:spPr>
        <a:xfrm>
          <a:off x="10801350" y="422473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9</xdr:col>
      <xdr:colOff>0</xdr:colOff>
      <xdr:row>74</xdr:row>
      <xdr:rowOff>70643</xdr:rowOff>
    </xdr:from>
    <xdr:ext cx="914400" cy="264560"/>
    <xdr:sp macro="" textlink="">
      <xdr:nvSpPr>
        <xdr:cNvPr id="5" name="TextBox 4">
          <a:extLst>
            <a:ext uri="{FF2B5EF4-FFF2-40B4-BE49-F238E27FC236}">
              <a16:creationId xmlns:a16="http://schemas.microsoft.com/office/drawing/2014/main" id="{8543C63E-6DBB-450A-B6AB-7F732F92DDE4}"/>
            </a:ext>
          </a:extLst>
        </xdr:cNvPr>
        <xdr:cNvSpPr txBox="1"/>
      </xdr:nvSpPr>
      <xdr:spPr>
        <a:xfrm>
          <a:off x="10801350" y="422473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108B-E6D4-4FE1-B09D-5618892E4584}">
  <sheetPr>
    <pageSetUpPr fitToPage="1"/>
  </sheetPr>
  <dimension ref="A1:J77"/>
  <sheetViews>
    <sheetView tabSelected="1" zoomScale="110" zoomScaleNormal="110" workbookViewId="0">
      <selection activeCell="I75" sqref="I75"/>
    </sheetView>
  </sheetViews>
  <sheetFormatPr defaultRowHeight="15" x14ac:dyDescent="0.25"/>
  <cols>
    <col min="1" max="1" width="34.140625" customWidth="1"/>
    <col min="2" max="2" width="14" customWidth="1"/>
    <col min="3" max="3" width="15.5703125" style="1" customWidth="1"/>
    <col min="4" max="4" width="15.28515625" style="1" customWidth="1"/>
    <col min="5" max="5" width="14.7109375" style="1" customWidth="1"/>
    <col min="6" max="6" width="11.140625" style="1" bestFit="1" customWidth="1"/>
    <col min="7" max="8" width="8.85546875" style="1" customWidth="1"/>
    <col min="9" max="9" width="50.5703125" customWidth="1"/>
    <col min="10" max="10" width="33.140625" customWidth="1"/>
    <col min="11" max="15" width="6.42578125" customWidth="1"/>
    <col min="16" max="16" width="11.140625" customWidth="1"/>
  </cols>
  <sheetData>
    <row r="1" spans="1:9" x14ac:dyDescent="0.25">
      <c r="I1" s="2" t="s">
        <v>0</v>
      </c>
    </row>
    <row r="2" spans="1:9" x14ac:dyDescent="0.25">
      <c r="I2" s="2" t="s">
        <v>1</v>
      </c>
    </row>
    <row r="3" spans="1:9" x14ac:dyDescent="0.25">
      <c r="I3" s="2" t="s">
        <v>2</v>
      </c>
    </row>
    <row r="4" spans="1:9" x14ac:dyDescent="0.25">
      <c r="I4" s="2" t="s">
        <v>3</v>
      </c>
    </row>
    <row r="6" spans="1:9" ht="22.5" customHeight="1" x14ac:dyDescent="0.25">
      <c r="A6" s="60" t="s">
        <v>4</v>
      </c>
      <c r="B6" s="60"/>
      <c r="C6" s="60"/>
      <c r="D6" s="60"/>
      <c r="E6" s="60"/>
      <c r="F6" s="60"/>
      <c r="G6" s="60"/>
      <c r="H6" s="60"/>
      <c r="I6" s="60"/>
    </row>
    <row r="7" spans="1:9" ht="14.25" customHeight="1" x14ac:dyDescent="0.25">
      <c r="A7" s="3"/>
      <c r="B7" s="3"/>
      <c r="C7" s="3"/>
      <c r="D7" s="3"/>
      <c r="E7" s="3"/>
      <c r="F7" s="3"/>
      <c r="G7" s="3"/>
      <c r="H7" s="24"/>
      <c r="I7" s="3"/>
    </row>
    <row r="8" spans="1:9" ht="18" customHeight="1" x14ac:dyDescent="0.3">
      <c r="A8" s="4" t="s">
        <v>5</v>
      </c>
      <c r="B8" s="4"/>
      <c r="C8" s="61" t="s">
        <v>6</v>
      </c>
      <c r="D8" s="61"/>
      <c r="E8" s="61"/>
      <c r="F8" s="61"/>
      <c r="G8" s="61"/>
      <c r="H8" s="61"/>
      <c r="I8" s="61"/>
    </row>
    <row r="9" spans="1:9" ht="18.75" x14ac:dyDescent="0.3">
      <c r="A9" s="4" t="s">
        <v>7</v>
      </c>
      <c r="B9" s="4"/>
      <c r="C9" s="62">
        <v>2020</v>
      </c>
      <c r="D9" s="62"/>
      <c r="E9" s="62"/>
      <c r="F9" s="62"/>
      <c r="G9" s="62"/>
      <c r="H9" s="62"/>
      <c r="I9" s="62"/>
    </row>
    <row r="10" spans="1:9" ht="14.25" customHeight="1" thickBot="1" x14ac:dyDescent="0.3"/>
    <row r="11" spans="1:9" ht="16.5" thickBot="1" x14ac:dyDescent="0.3">
      <c r="A11" s="63" t="s">
        <v>8</v>
      </c>
      <c r="B11" s="64"/>
      <c r="C11" s="64"/>
      <c r="D11" s="64"/>
      <c r="E11" s="64"/>
      <c r="F11" s="64"/>
      <c r="G11" s="64"/>
      <c r="H11" s="64"/>
      <c r="I11" s="65"/>
    </row>
    <row r="12" spans="1:9" s="5" customFormat="1" ht="84.75" thickBot="1" x14ac:dyDescent="0.3">
      <c r="A12" s="66" t="s">
        <v>9</v>
      </c>
      <c r="B12" s="67"/>
      <c r="C12" s="26" t="s">
        <v>70</v>
      </c>
      <c r="D12" s="26" t="s">
        <v>71</v>
      </c>
      <c r="E12" s="26" t="s">
        <v>72</v>
      </c>
      <c r="F12" s="26" t="s">
        <v>10</v>
      </c>
      <c r="G12" s="26" t="s">
        <v>11</v>
      </c>
      <c r="H12" s="26" t="s">
        <v>73</v>
      </c>
      <c r="I12" s="26" t="s">
        <v>74</v>
      </c>
    </row>
    <row r="13" spans="1:9" s="5" customFormat="1" ht="15.75" customHeight="1" thickBot="1" x14ac:dyDescent="0.3">
      <c r="A13" s="57" t="s">
        <v>12</v>
      </c>
      <c r="B13" s="58"/>
      <c r="C13" s="58"/>
      <c r="D13" s="58"/>
      <c r="E13" s="58"/>
      <c r="F13" s="58"/>
      <c r="G13" s="58"/>
      <c r="H13" s="58"/>
      <c r="I13" s="59"/>
    </row>
    <row r="14" spans="1:9" ht="36" customHeight="1" thickBot="1" x14ac:dyDescent="0.3">
      <c r="A14" s="68" t="s">
        <v>13</v>
      </c>
      <c r="B14" s="69"/>
      <c r="C14" s="27">
        <v>220</v>
      </c>
      <c r="D14" s="27">
        <v>220</v>
      </c>
      <c r="E14" s="27">
        <v>203</v>
      </c>
      <c r="F14" s="7">
        <f>E14-D14</f>
        <v>-17</v>
      </c>
      <c r="G14" s="8">
        <f>F14/D14</f>
        <v>-7.7272727272727271E-2</v>
      </c>
      <c r="H14" s="8">
        <v>0</v>
      </c>
      <c r="I14" s="22" t="s">
        <v>88</v>
      </c>
    </row>
    <row r="15" spans="1:9" ht="36" customHeight="1" thickBot="1" x14ac:dyDescent="0.3">
      <c r="A15" s="68" t="s">
        <v>14</v>
      </c>
      <c r="B15" s="69"/>
      <c r="C15" s="28" t="s">
        <v>15</v>
      </c>
      <c r="D15" s="29" t="s">
        <v>75</v>
      </c>
      <c r="E15" s="27" t="s">
        <v>95</v>
      </c>
      <c r="F15" s="7">
        <v>0</v>
      </c>
      <c r="G15" s="8">
        <v>0</v>
      </c>
      <c r="H15" s="8">
        <v>0</v>
      </c>
      <c r="I15" s="22"/>
    </row>
    <row r="16" spans="1:9" ht="36" customHeight="1" thickBot="1" x14ac:dyDescent="0.3">
      <c r="A16" s="68" t="s">
        <v>16</v>
      </c>
      <c r="B16" s="69"/>
      <c r="C16" s="27">
        <v>39</v>
      </c>
      <c r="D16" s="27">
        <v>40</v>
      </c>
      <c r="E16" s="27" t="s">
        <v>96</v>
      </c>
      <c r="F16" s="7">
        <v>0</v>
      </c>
      <c r="G16" s="8">
        <f>F16/D16</f>
        <v>0</v>
      </c>
      <c r="H16" s="8">
        <v>0</v>
      </c>
      <c r="I16" s="22"/>
    </row>
    <row r="17" spans="1:9" ht="29.25" customHeight="1" thickBot="1" x14ac:dyDescent="0.3">
      <c r="A17" s="68" t="s">
        <v>17</v>
      </c>
      <c r="B17" s="70"/>
      <c r="C17" s="71"/>
      <c r="D17" s="71"/>
      <c r="E17" s="71"/>
      <c r="F17" s="71"/>
      <c r="G17" s="69"/>
      <c r="H17" s="30"/>
      <c r="I17" s="22"/>
    </row>
    <row r="18" spans="1:9" ht="20.25" customHeight="1" thickBot="1" x14ac:dyDescent="0.3">
      <c r="A18" s="68" t="s">
        <v>18</v>
      </c>
      <c r="B18" s="69"/>
      <c r="C18" s="27">
        <v>11</v>
      </c>
      <c r="D18" s="27">
        <v>9</v>
      </c>
      <c r="E18" s="27">
        <v>9</v>
      </c>
      <c r="F18" s="7">
        <f>E18-D18</f>
        <v>0</v>
      </c>
      <c r="G18" s="8">
        <f>F18/D18</f>
        <v>0</v>
      </c>
      <c r="H18" s="8">
        <v>0</v>
      </c>
      <c r="I18" s="22"/>
    </row>
    <row r="19" spans="1:9" ht="31.5" customHeight="1" thickBot="1" x14ac:dyDescent="0.3">
      <c r="A19" s="68" t="s">
        <v>19</v>
      </c>
      <c r="B19" s="69"/>
      <c r="C19" s="27">
        <v>33</v>
      </c>
      <c r="D19" s="27">
        <v>30</v>
      </c>
      <c r="E19" s="27">
        <v>31</v>
      </c>
      <c r="F19" s="7">
        <f>E19-D19</f>
        <v>1</v>
      </c>
      <c r="G19" s="8">
        <f>F19/D19</f>
        <v>3.3333333333333333E-2</v>
      </c>
      <c r="H19" s="8">
        <v>1</v>
      </c>
      <c r="I19" s="22"/>
    </row>
    <row r="20" spans="1:9" ht="28.5" customHeight="1" thickBot="1" x14ac:dyDescent="0.3">
      <c r="A20" s="68" t="s">
        <v>20</v>
      </c>
      <c r="B20" s="69"/>
      <c r="C20" s="27">
        <v>37</v>
      </c>
      <c r="D20" s="27">
        <v>31</v>
      </c>
      <c r="E20" s="27">
        <v>46</v>
      </c>
      <c r="F20" s="7">
        <f t="shared" ref="F20:F24" si="0">E20-D20</f>
        <v>15</v>
      </c>
      <c r="G20" s="8">
        <f t="shared" ref="G20:G23" si="1">F20/D20</f>
        <v>0.4838709677419355</v>
      </c>
      <c r="H20" s="8">
        <v>1</v>
      </c>
      <c r="I20" s="22" t="s">
        <v>83</v>
      </c>
    </row>
    <row r="21" spans="1:9" ht="31.5" customHeight="1" thickBot="1" x14ac:dyDescent="0.3">
      <c r="A21" s="68" t="s">
        <v>21</v>
      </c>
      <c r="B21" s="69"/>
      <c r="C21" s="27">
        <v>25</v>
      </c>
      <c r="D21" s="27">
        <v>23</v>
      </c>
      <c r="E21" s="27">
        <v>35</v>
      </c>
      <c r="F21" s="7">
        <f t="shared" si="0"/>
        <v>12</v>
      </c>
      <c r="G21" s="8">
        <f t="shared" si="1"/>
        <v>0.52173913043478259</v>
      </c>
      <c r="H21" s="8">
        <v>1</v>
      </c>
      <c r="I21" s="22" t="s">
        <v>83</v>
      </c>
    </row>
    <row r="22" spans="1:9" ht="30.75" customHeight="1" thickBot="1" x14ac:dyDescent="0.3">
      <c r="A22" s="68" t="s">
        <v>22</v>
      </c>
      <c r="B22" s="69"/>
      <c r="C22" s="27">
        <v>25</v>
      </c>
      <c r="D22" s="27">
        <v>23</v>
      </c>
      <c r="E22" s="27">
        <v>44</v>
      </c>
      <c r="F22" s="7">
        <f t="shared" si="0"/>
        <v>21</v>
      </c>
      <c r="G22" s="8">
        <f t="shared" si="1"/>
        <v>0.91304347826086951</v>
      </c>
      <c r="H22" s="8">
        <v>0.75</v>
      </c>
      <c r="I22" s="22" t="s">
        <v>84</v>
      </c>
    </row>
    <row r="23" spans="1:9" ht="29.25" customHeight="1" thickBot="1" x14ac:dyDescent="0.3">
      <c r="A23" s="68" t="s">
        <v>23</v>
      </c>
      <c r="B23" s="69"/>
      <c r="C23" s="27">
        <v>79</v>
      </c>
      <c r="D23" s="27">
        <v>70</v>
      </c>
      <c r="E23" s="27">
        <v>71</v>
      </c>
      <c r="F23" s="7">
        <f t="shared" si="0"/>
        <v>1</v>
      </c>
      <c r="G23" s="8">
        <f t="shared" si="1"/>
        <v>1.4285714285714285E-2</v>
      </c>
      <c r="H23" s="8">
        <v>0</v>
      </c>
      <c r="I23" s="22"/>
    </row>
    <row r="24" spans="1:9" ht="30" customHeight="1" thickBot="1" x14ac:dyDescent="0.3">
      <c r="A24" s="68" t="s">
        <v>24</v>
      </c>
      <c r="B24" s="72"/>
      <c r="C24" s="6">
        <v>2</v>
      </c>
      <c r="D24" s="29">
        <v>2</v>
      </c>
      <c r="E24" s="27">
        <v>4</v>
      </c>
      <c r="F24" s="7">
        <f t="shared" si="0"/>
        <v>2</v>
      </c>
      <c r="G24" s="8">
        <f>F24/D24</f>
        <v>1</v>
      </c>
      <c r="H24" s="8">
        <v>1</v>
      </c>
      <c r="I24" s="22" t="s">
        <v>83</v>
      </c>
    </row>
    <row r="25" spans="1:9" ht="96" customHeight="1" thickBot="1" x14ac:dyDescent="0.3">
      <c r="A25" s="68" t="s">
        <v>25</v>
      </c>
      <c r="B25" s="69"/>
      <c r="C25" s="6" t="s">
        <v>26</v>
      </c>
      <c r="D25" s="27" t="s">
        <v>76</v>
      </c>
      <c r="E25" s="27" t="s">
        <v>82</v>
      </c>
      <c r="F25" s="7">
        <v>124</v>
      </c>
      <c r="G25" s="8">
        <f>124/548</f>
        <v>0.22627737226277372</v>
      </c>
      <c r="H25" s="8">
        <v>1</v>
      </c>
      <c r="I25" s="22" t="s">
        <v>85</v>
      </c>
    </row>
    <row r="26" spans="1:9" ht="51.75" customHeight="1" thickBot="1" x14ac:dyDescent="0.3">
      <c r="A26" s="68" t="s">
        <v>27</v>
      </c>
      <c r="B26" s="69"/>
      <c r="C26" s="27">
        <v>106</v>
      </c>
      <c r="D26" s="27">
        <v>106</v>
      </c>
      <c r="E26" s="27">
        <v>102</v>
      </c>
      <c r="F26" s="7">
        <f t="shared" ref="F26" si="2">E26-D26</f>
        <v>-4</v>
      </c>
      <c r="G26" s="8">
        <f t="shared" ref="G26" si="3">F26/D26</f>
        <v>-3.7735849056603772E-2</v>
      </c>
      <c r="H26" s="8">
        <v>0</v>
      </c>
      <c r="I26" s="22" t="s">
        <v>86</v>
      </c>
    </row>
    <row r="27" spans="1:9" ht="24.75" customHeight="1" thickBot="1" x14ac:dyDescent="0.3">
      <c r="A27" s="57" t="s">
        <v>28</v>
      </c>
      <c r="B27" s="58"/>
      <c r="C27" s="58"/>
      <c r="D27" s="58"/>
      <c r="E27" s="58"/>
      <c r="F27" s="58"/>
      <c r="G27" s="58"/>
      <c r="H27" s="58"/>
      <c r="I27" s="59"/>
    </row>
    <row r="28" spans="1:9" ht="25.5" customHeight="1" thickBot="1" x14ac:dyDescent="0.3">
      <c r="A28" s="68" t="s">
        <v>29</v>
      </c>
      <c r="B28" s="69"/>
      <c r="C28" s="6">
        <v>6.26</v>
      </c>
      <c r="D28" s="29">
        <v>6.2</v>
      </c>
      <c r="E28" s="6">
        <v>6.1</v>
      </c>
      <c r="F28" s="7">
        <f t="shared" ref="F28:F39" si="4">E28-D28</f>
        <v>-0.10000000000000053</v>
      </c>
      <c r="G28" s="8">
        <f t="shared" ref="G28:G39" si="5">F28/D28</f>
        <v>-1.6129032258064602E-2</v>
      </c>
      <c r="H28" s="8">
        <v>0</v>
      </c>
      <c r="I28" s="22" t="s">
        <v>98</v>
      </c>
    </row>
    <row r="29" spans="1:9" ht="35.25" customHeight="1" thickBot="1" x14ac:dyDescent="0.3">
      <c r="A29" s="68" t="s">
        <v>30</v>
      </c>
      <c r="B29" s="69"/>
      <c r="C29" s="6">
        <v>62.87</v>
      </c>
      <c r="D29" s="29">
        <v>64.13</v>
      </c>
      <c r="E29" s="6">
        <v>52.23</v>
      </c>
      <c r="F29" s="7">
        <f t="shared" si="4"/>
        <v>-11.899999999999999</v>
      </c>
      <c r="G29" s="8">
        <f t="shared" si="5"/>
        <v>-0.18556058007172929</v>
      </c>
      <c r="H29" s="8">
        <v>1</v>
      </c>
      <c r="I29" s="22" t="s">
        <v>87</v>
      </c>
    </row>
    <row r="30" spans="1:9" ht="20.25" customHeight="1" thickBot="1" x14ac:dyDescent="0.3">
      <c r="A30" s="68" t="s">
        <v>31</v>
      </c>
      <c r="B30" s="69"/>
      <c r="C30" s="6">
        <v>1</v>
      </c>
      <c r="D30" s="29">
        <v>1</v>
      </c>
      <c r="E30" s="6">
        <v>1</v>
      </c>
      <c r="F30" s="7">
        <f t="shared" si="4"/>
        <v>0</v>
      </c>
      <c r="G30" s="8">
        <f t="shared" si="5"/>
        <v>0</v>
      </c>
      <c r="H30" s="8">
        <v>0</v>
      </c>
      <c r="I30" s="22"/>
    </row>
    <row r="31" spans="1:9" ht="30.75" customHeight="1" thickBot="1" x14ac:dyDescent="0.3">
      <c r="A31" s="68" t="s">
        <v>32</v>
      </c>
      <c r="B31" s="69"/>
      <c r="C31" s="31">
        <v>4281</v>
      </c>
      <c r="D31" s="27">
        <v>4324</v>
      </c>
      <c r="E31" s="31">
        <v>3307</v>
      </c>
      <c r="F31" s="7">
        <f t="shared" si="4"/>
        <v>-1017</v>
      </c>
      <c r="G31" s="8">
        <f t="shared" si="5"/>
        <v>-0.23519888991674376</v>
      </c>
      <c r="H31" s="8">
        <v>1</v>
      </c>
      <c r="I31" s="22" t="s">
        <v>99</v>
      </c>
    </row>
    <row r="32" spans="1:9" ht="27.75" customHeight="1" thickBot="1" x14ac:dyDescent="0.3">
      <c r="A32" s="68" t="s">
        <v>33</v>
      </c>
      <c r="B32" s="69"/>
      <c r="C32" s="6">
        <v>0.84</v>
      </c>
      <c r="D32" s="29">
        <v>0.85</v>
      </c>
      <c r="E32" s="6">
        <v>0.65</v>
      </c>
      <c r="F32" s="7">
        <f t="shared" si="4"/>
        <v>-0.19999999999999996</v>
      </c>
      <c r="G32" s="8">
        <f t="shared" si="5"/>
        <v>-0.23529411764705876</v>
      </c>
      <c r="H32" s="8">
        <v>1</v>
      </c>
      <c r="I32" s="22" t="s">
        <v>99</v>
      </c>
    </row>
    <row r="33" spans="1:9" ht="33.75" customHeight="1" thickBot="1" x14ac:dyDescent="0.3">
      <c r="A33" s="57" t="s">
        <v>34</v>
      </c>
      <c r="B33" s="58"/>
      <c r="C33" s="58"/>
      <c r="D33" s="58"/>
      <c r="E33" s="58"/>
      <c r="F33" s="58"/>
      <c r="G33" s="58"/>
      <c r="H33" s="58"/>
      <c r="I33" s="59"/>
    </row>
    <row r="34" spans="1:9" ht="53.25" customHeight="1" thickBot="1" x14ac:dyDescent="0.3">
      <c r="A34" s="68" t="s">
        <v>35</v>
      </c>
      <c r="B34" s="69"/>
      <c r="C34" s="6" t="s">
        <v>36</v>
      </c>
      <c r="D34" s="29" t="s">
        <v>77</v>
      </c>
      <c r="E34" s="6" t="s">
        <v>89</v>
      </c>
      <c r="F34" s="25" t="s">
        <v>90</v>
      </c>
      <c r="G34" s="25" t="s">
        <v>91</v>
      </c>
      <c r="H34" s="7">
        <v>0</v>
      </c>
      <c r="I34" s="22" t="s">
        <v>92</v>
      </c>
    </row>
    <row r="35" spans="1:9" ht="50.25" customHeight="1" thickBot="1" x14ac:dyDescent="0.3">
      <c r="A35" s="73" t="s">
        <v>37</v>
      </c>
      <c r="B35" s="9" t="s">
        <v>38</v>
      </c>
      <c r="C35" s="32">
        <v>30</v>
      </c>
      <c r="D35" s="27">
        <v>29</v>
      </c>
      <c r="E35" s="33">
        <v>30</v>
      </c>
      <c r="F35" s="7">
        <f t="shared" si="4"/>
        <v>1</v>
      </c>
      <c r="G35" s="8">
        <f t="shared" si="5"/>
        <v>3.4482758620689655E-2</v>
      </c>
      <c r="H35" s="8">
        <v>0</v>
      </c>
      <c r="I35" s="22"/>
    </row>
    <row r="36" spans="1:9" ht="55.5" customHeight="1" thickBot="1" x14ac:dyDescent="0.3">
      <c r="A36" s="74"/>
      <c r="B36" s="9" t="s">
        <v>39</v>
      </c>
      <c r="C36" s="34">
        <v>22</v>
      </c>
      <c r="D36" s="27">
        <v>22</v>
      </c>
      <c r="E36" s="33">
        <v>21</v>
      </c>
      <c r="F36" s="7">
        <f t="shared" si="4"/>
        <v>-1</v>
      </c>
      <c r="G36" s="8">
        <f t="shared" si="5"/>
        <v>-4.5454545454545456E-2</v>
      </c>
      <c r="H36" s="8">
        <v>0</v>
      </c>
      <c r="I36" s="22"/>
    </row>
    <row r="37" spans="1:9" ht="25.5" customHeight="1" thickBot="1" x14ac:dyDescent="0.3">
      <c r="A37" s="73" t="s">
        <v>40</v>
      </c>
      <c r="B37" s="9" t="s">
        <v>38</v>
      </c>
      <c r="C37" s="34">
        <v>16</v>
      </c>
      <c r="D37" s="27">
        <v>15</v>
      </c>
      <c r="E37" s="33">
        <v>16</v>
      </c>
      <c r="F37" s="7">
        <f t="shared" si="4"/>
        <v>1</v>
      </c>
      <c r="G37" s="8">
        <f t="shared" si="5"/>
        <v>6.6666666666666666E-2</v>
      </c>
      <c r="H37" s="8">
        <v>0</v>
      </c>
      <c r="I37" s="22"/>
    </row>
    <row r="38" spans="1:9" ht="25.5" customHeight="1" thickBot="1" x14ac:dyDescent="0.3">
      <c r="A38" s="74"/>
      <c r="B38" s="9" t="s">
        <v>39</v>
      </c>
      <c r="C38" s="34">
        <v>13</v>
      </c>
      <c r="D38" s="27">
        <v>12</v>
      </c>
      <c r="E38" s="33">
        <v>15</v>
      </c>
      <c r="F38" s="7">
        <f t="shared" si="4"/>
        <v>3</v>
      </c>
      <c r="G38" s="8">
        <f t="shared" si="5"/>
        <v>0.25</v>
      </c>
      <c r="H38" s="8">
        <v>0</v>
      </c>
      <c r="I38" s="22"/>
    </row>
    <row r="39" spans="1:9" ht="42" customHeight="1" thickBot="1" x14ac:dyDescent="0.3">
      <c r="A39" s="68" t="s">
        <v>41</v>
      </c>
      <c r="B39" s="69"/>
      <c r="C39" s="6">
        <v>0.41</v>
      </c>
      <c r="D39" s="29">
        <v>0.25</v>
      </c>
      <c r="E39" s="33">
        <v>0.26</v>
      </c>
      <c r="F39" s="7">
        <f t="shared" si="4"/>
        <v>1.0000000000000009E-2</v>
      </c>
      <c r="G39" s="8">
        <f t="shared" si="5"/>
        <v>4.0000000000000036E-2</v>
      </c>
      <c r="H39" s="8">
        <v>0</v>
      </c>
      <c r="I39" s="22" t="s">
        <v>93</v>
      </c>
    </row>
    <row r="40" spans="1:9" ht="33.75" customHeight="1" thickBot="1" x14ac:dyDescent="0.3">
      <c r="A40" s="68" t="s">
        <v>42</v>
      </c>
      <c r="B40" s="69"/>
      <c r="C40" s="6">
        <v>0.02</v>
      </c>
      <c r="D40" s="29">
        <v>0.02</v>
      </c>
      <c r="E40" s="33">
        <v>0.02</v>
      </c>
      <c r="F40" s="6">
        <f>E40-D40</f>
        <v>0</v>
      </c>
      <c r="G40" s="8">
        <f>F40/D40</f>
        <v>0</v>
      </c>
      <c r="H40" s="8">
        <v>0</v>
      </c>
      <c r="I40" s="22"/>
    </row>
    <row r="41" spans="1:9" ht="49.5" customHeight="1" thickBot="1" x14ac:dyDescent="0.3">
      <c r="A41" s="68" t="s">
        <v>78</v>
      </c>
      <c r="B41" s="69"/>
      <c r="C41" s="6">
        <v>0</v>
      </c>
      <c r="D41" s="29">
        <v>0</v>
      </c>
      <c r="E41" s="33">
        <v>0</v>
      </c>
      <c r="F41" s="6">
        <f>E41-D41</f>
        <v>0</v>
      </c>
      <c r="G41" s="8">
        <v>0</v>
      </c>
      <c r="H41" s="8">
        <v>0</v>
      </c>
      <c r="I41" s="22"/>
    </row>
    <row r="42" spans="1:9" ht="19.5" customHeight="1" thickBot="1" x14ac:dyDescent="0.3">
      <c r="A42" s="57" t="s">
        <v>79</v>
      </c>
      <c r="B42" s="58"/>
      <c r="C42" s="58"/>
      <c r="D42" s="58"/>
      <c r="E42" s="58"/>
      <c r="F42" s="58"/>
      <c r="G42" s="58"/>
      <c r="H42" s="58"/>
      <c r="I42" s="59"/>
    </row>
    <row r="43" spans="1:9" ht="23.25" customHeight="1" thickBot="1" x14ac:dyDescent="0.3">
      <c r="A43" s="68" t="s">
        <v>80</v>
      </c>
      <c r="B43" s="69"/>
      <c r="C43" s="6">
        <v>1</v>
      </c>
      <c r="D43" s="29">
        <v>2</v>
      </c>
      <c r="E43" s="7">
        <v>2</v>
      </c>
      <c r="F43" s="7">
        <f t="shared" ref="F43:F44" si="6">E43-D43</f>
        <v>0</v>
      </c>
      <c r="G43" s="8">
        <f t="shared" ref="G43:G44" si="7">F43/D43</f>
        <v>0</v>
      </c>
      <c r="H43" s="8">
        <v>0</v>
      </c>
      <c r="I43" s="22"/>
    </row>
    <row r="44" spans="1:9" ht="18" customHeight="1" thickBot="1" x14ac:dyDescent="0.3">
      <c r="A44" s="68" t="s">
        <v>81</v>
      </c>
      <c r="B44" s="69"/>
      <c r="C44" s="6">
        <v>43</v>
      </c>
      <c r="D44" s="29">
        <v>45</v>
      </c>
      <c r="E44" s="7">
        <v>41</v>
      </c>
      <c r="F44" s="7">
        <f t="shared" si="6"/>
        <v>-4</v>
      </c>
      <c r="G44" s="8">
        <f t="shared" si="7"/>
        <v>-8.8888888888888892E-2</v>
      </c>
      <c r="H44" s="8">
        <v>0</v>
      </c>
      <c r="I44" s="22"/>
    </row>
    <row r="45" spans="1:9" ht="16.5" thickBot="1" x14ac:dyDescent="0.3">
      <c r="A45" s="75" t="s">
        <v>43</v>
      </c>
      <c r="B45" s="76"/>
      <c r="C45" s="76"/>
      <c r="D45" s="76"/>
      <c r="E45" s="76"/>
      <c r="F45" s="76"/>
      <c r="G45" s="76"/>
      <c r="H45" s="76"/>
      <c r="I45" s="77"/>
    </row>
    <row r="46" spans="1:9" s="5" customFormat="1" ht="84.75" thickBot="1" x14ac:dyDescent="0.3">
      <c r="A46" s="66" t="s">
        <v>9</v>
      </c>
      <c r="B46" s="67"/>
      <c r="C46" s="26" t="s">
        <v>70</v>
      </c>
      <c r="D46" s="26" t="s">
        <v>71</v>
      </c>
      <c r="E46" s="26" t="s">
        <v>72</v>
      </c>
      <c r="F46" s="26" t="s">
        <v>10</v>
      </c>
      <c r="G46" s="26" t="s">
        <v>11</v>
      </c>
      <c r="H46" s="26" t="s">
        <v>73</v>
      </c>
      <c r="I46" s="35" t="s">
        <v>74</v>
      </c>
    </row>
    <row r="47" spans="1:9" ht="55.5" customHeight="1" thickBot="1" x14ac:dyDescent="0.3">
      <c r="A47" s="68" t="s">
        <v>44</v>
      </c>
      <c r="B47" s="69"/>
      <c r="C47" s="27">
        <v>586705</v>
      </c>
      <c r="D47" s="27">
        <v>444841</v>
      </c>
      <c r="E47" s="27">
        <v>670574</v>
      </c>
      <c r="F47" s="27">
        <f>E47-D47</f>
        <v>225733</v>
      </c>
      <c r="G47" s="36">
        <f>F47/D47</f>
        <v>0.50744648087743716</v>
      </c>
      <c r="H47" s="36">
        <v>0.3</v>
      </c>
      <c r="I47" s="37" t="s">
        <v>100</v>
      </c>
    </row>
    <row r="48" spans="1:9" ht="15.75" customHeight="1" thickBot="1" x14ac:dyDescent="0.3">
      <c r="A48" s="68" t="s">
        <v>45</v>
      </c>
      <c r="B48" s="69"/>
      <c r="C48" s="31">
        <v>1580772</v>
      </c>
      <c r="D48" s="31">
        <v>1081781</v>
      </c>
      <c r="E48" s="31">
        <v>1012223</v>
      </c>
      <c r="F48" s="27">
        <f>E48-D48</f>
        <v>-69558</v>
      </c>
      <c r="G48" s="36">
        <f>F48/D48</f>
        <v>-6.4299520882692529E-2</v>
      </c>
      <c r="H48" s="36">
        <v>0</v>
      </c>
      <c r="I48" s="37"/>
    </row>
    <row r="49" spans="1:10" ht="15.75" thickBot="1" x14ac:dyDescent="0.3">
      <c r="A49" s="68" t="s">
        <v>46</v>
      </c>
      <c r="B49" s="69"/>
      <c r="C49" s="6">
        <v>1.9</v>
      </c>
      <c r="D49" s="6">
        <v>1.79</v>
      </c>
      <c r="E49" s="6">
        <v>1.6</v>
      </c>
      <c r="F49" s="29">
        <f>E49-D49</f>
        <v>-0.18999999999999995</v>
      </c>
      <c r="G49" s="36">
        <f>F49/D49</f>
        <v>-0.10614525139664802</v>
      </c>
      <c r="H49" s="36">
        <v>0.1</v>
      </c>
      <c r="I49" s="38"/>
    </row>
    <row r="50" spans="1:10" ht="58.5" customHeight="1" thickBot="1" x14ac:dyDescent="0.3">
      <c r="A50" s="68" t="s">
        <v>47</v>
      </c>
      <c r="B50" s="69"/>
      <c r="C50" s="31">
        <v>124.88</v>
      </c>
      <c r="D50" s="31">
        <v>128</v>
      </c>
      <c r="E50" s="31">
        <v>118</v>
      </c>
      <c r="F50" s="29">
        <f>E50-D50</f>
        <v>-10</v>
      </c>
      <c r="G50" s="36">
        <f>F50/D50</f>
        <v>-7.8125E-2</v>
      </c>
      <c r="H50" s="36">
        <v>0.1</v>
      </c>
      <c r="I50" s="39"/>
    </row>
    <row r="51" spans="1:10" ht="164.25" customHeight="1" thickBot="1" x14ac:dyDescent="0.3">
      <c r="A51" s="68" t="s">
        <v>48</v>
      </c>
      <c r="B51" s="69"/>
      <c r="C51" s="31">
        <v>1184635</v>
      </c>
      <c r="D51" s="31">
        <v>415490</v>
      </c>
      <c r="E51" s="31">
        <v>430371</v>
      </c>
      <c r="F51" s="27">
        <f>E51-D51</f>
        <v>14881</v>
      </c>
      <c r="G51" s="36">
        <f>F51/D51</f>
        <v>3.5815543093696597E-2</v>
      </c>
      <c r="H51" s="36">
        <v>0.1</v>
      </c>
      <c r="I51" s="40"/>
    </row>
    <row r="52" spans="1:10" ht="16.5" thickBot="1" x14ac:dyDescent="0.3">
      <c r="A52" s="57" t="s">
        <v>49</v>
      </c>
      <c r="B52" s="58"/>
      <c r="C52" s="58"/>
      <c r="D52" s="58"/>
      <c r="E52" s="58"/>
      <c r="F52" s="58"/>
      <c r="G52" s="58"/>
      <c r="H52" s="78"/>
      <c r="I52" s="79"/>
    </row>
    <row r="53" spans="1:10" s="5" customFormat="1" ht="84.75" thickBot="1" x14ac:dyDescent="0.3">
      <c r="A53" s="66" t="s">
        <v>50</v>
      </c>
      <c r="B53" s="67"/>
      <c r="C53" s="26" t="s">
        <v>70</v>
      </c>
      <c r="D53" s="26" t="s">
        <v>71</v>
      </c>
      <c r="E53" s="26" t="s">
        <v>72</v>
      </c>
      <c r="F53" s="26" t="s">
        <v>10</v>
      </c>
      <c r="G53" s="26" t="s">
        <v>11</v>
      </c>
      <c r="H53" s="26" t="s">
        <v>73</v>
      </c>
      <c r="I53" s="26" t="s">
        <v>74</v>
      </c>
    </row>
    <row r="54" spans="1:10" ht="15.75" thickBot="1" x14ac:dyDescent="0.3">
      <c r="A54" s="68" t="s">
        <v>51</v>
      </c>
      <c r="B54" s="69"/>
      <c r="C54" s="27">
        <v>18683429</v>
      </c>
      <c r="D54" s="27">
        <v>19509595</v>
      </c>
      <c r="E54" s="27">
        <v>19173121</v>
      </c>
      <c r="F54" s="27">
        <f>E54-D54</f>
        <v>-336474</v>
      </c>
      <c r="G54" s="41">
        <f t="shared" ref="G54:G71" si="8">F54/D54</f>
        <v>-1.7246590716004099E-2</v>
      </c>
      <c r="H54" s="41">
        <v>0.1</v>
      </c>
      <c r="I54" s="42"/>
    </row>
    <row r="55" spans="1:10" ht="30.75" customHeight="1" thickBot="1" x14ac:dyDescent="0.3">
      <c r="A55" s="68" t="s">
        <v>52</v>
      </c>
      <c r="B55" s="69"/>
      <c r="C55" s="31">
        <v>1315962</v>
      </c>
      <c r="D55" s="31">
        <v>1241687</v>
      </c>
      <c r="E55" s="31">
        <v>1390730</v>
      </c>
      <c r="F55" s="27">
        <f t="shared" ref="F55:F71" si="9">E55-D55</f>
        <v>149043</v>
      </c>
      <c r="G55" s="41">
        <f t="shared" si="8"/>
        <v>0.12003266523689142</v>
      </c>
      <c r="H55" s="41">
        <v>0.05</v>
      </c>
      <c r="I55" s="43"/>
      <c r="J55" s="19"/>
    </row>
    <row r="56" spans="1:10" ht="15.75" thickBot="1" x14ac:dyDescent="0.3">
      <c r="A56" s="68" t="s">
        <v>53</v>
      </c>
      <c r="B56" s="69"/>
      <c r="C56" s="31">
        <v>6220215</v>
      </c>
      <c r="D56" s="31">
        <v>6617584</v>
      </c>
      <c r="E56" s="31">
        <v>6831950</v>
      </c>
      <c r="F56" s="27">
        <f t="shared" si="9"/>
        <v>214366</v>
      </c>
      <c r="G56" s="41">
        <f t="shared" si="8"/>
        <v>3.2393393117488192E-2</v>
      </c>
      <c r="H56" s="44">
        <v>0</v>
      </c>
      <c r="I56" s="45"/>
    </row>
    <row r="57" spans="1:10" ht="99.75" customHeight="1" thickBot="1" x14ac:dyDescent="0.3">
      <c r="A57" s="68" t="s">
        <v>54</v>
      </c>
      <c r="B57" s="69"/>
      <c r="C57" s="46">
        <f>C47/C56</f>
        <v>9.4322302364146571E-2</v>
      </c>
      <c r="D57" s="46">
        <f>D47/D56</f>
        <v>6.72210583197735E-2</v>
      </c>
      <c r="E57" s="46">
        <f>E47/E56</f>
        <v>9.8152650414596129E-2</v>
      </c>
      <c r="F57" s="55">
        <f t="shared" si="9"/>
        <v>3.093159209482263E-2</v>
      </c>
      <c r="G57" s="41">
        <f t="shared" si="8"/>
        <v>0.46014735364146903</v>
      </c>
      <c r="H57" s="41">
        <v>0.1</v>
      </c>
      <c r="I57" s="47" t="s">
        <v>94</v>
      </c>
    </row>
    <row r="58" spans="1:10" ht="34.5" customHeight="1" thickBot="1" x14ac:dyDescent="0.3">
      <c r="A58" s="68" t="s">
        <v>55</v>
      </c>
      <c r="B58" s="69"/>
      <c r="C58" s="6">
        <v>0</v>
      </c>
      <c r="D58" s="6">
        <v>0</v>
      </c>
      <c r="E58" s="6">
        <v>0</v>
      </c>
      <c r="F58" s="27">
        <f t="shared" si="9"/>
        <v>0</v>
      </c>
      <c r="G58" s="41" t="e">
        <f t="shared" si="8"/>
        <v>#DIV/0!</v>
      </c>
      <c r="H58" s="8">
        <v>0</v>
      </c>
      <c r="I58" s="48"/>
    </row>
    <row r="59" spans="1:10" ht="39.75" customHeight="1" thickBot="1" x14ac:dyDescent="0.3">
      <c r="A59" s="68" t="s">
        <v>56</v>
      </c>
      <c r="B59" s="69"/>
      <c r="C59" s="31">
        <v>16109643</v>
      </c>
      <c r="D59" s="31">
        <v>17099462</v>
      </c>
      <c r="E59" s="31">
        <v>17139880</v>
      </c>
      <c r="F59" s="27">
        <f t="shared" si="9"/>
        <v>40418</v>
      </c>
      <c r="G59" s="56">
        <f t="shared" si="8"/>
        <v>2.3637000976989802E-3</v>
      </c>
      <c r="H59" s="41">
        <v>0</v>
      </c>
      <c r="I59" s="40"/>
      <c r="J59" s="20"/>
    </row>
    <row r="60" spans="1:10" ht="54.75" customHeight="1" thickBot="1" x14ac:dyDescent="0.3">
      <c r="A60" s="68" t="s">
        <v>57</v>
      </c>
      <c r="B60" s="69"/>
      <c r="C60" s="31">
        <f>SUM(C61:C66)</f>
        <v>16109643</v>
      </c>
      <c r="D60" s="31">
        <f>SUM(D61:D66)</f>
        <v>17099462</v>
      </c>
      <c r="E60" s="31">
        <f>SUM(E61:E66)</f>
        <v>17139880</v>
      </c>
      <c r="F60" s="27">
        <f t="shared" si="9"/>
        <v>40418</v>
      </c>
      <c r="G60" s="56">
        <f t="shared" si="8"/>
        <v>2.3637000976989802E-3</v>
      </c>
      <c r="H60" s="49">
        <v>0</v>
      </c>
      <c r="I60" s="50"/>
    </row>
    <row r="61" spans="1:10" ht="34.5" customHeight="1" thickBot="1" x14ac:dyDescent="0.3">
      <c r="A61" s="68" t="s">
        <v>58</v>
      </c>
      <c r="B61" s="69"/>
      <c r="C61" s="31">
        <v>15647431</v>
      </c>
      <c r="D61" s="31">
        <v>16584772</v>
      </c>
      <c r="E61" s="31">
        <v>16562341</v>
      </c>
      <c r="F61" s="27">
        <f t="shared" si="9"/>
        <v>-22431</v>
      </c>
      <c r="G61" s="56">
        <f t="shared" si="8"/>
        <v>-1.3525057806040384E-3</v>
      </c>
      <c r="H61" s="49">
        <v>0</v>
      </c>
      <c r="I61" s="50"/>
    </row>
    <row r="62" spans="1:10" ht="38.25" customHeight="1" thickBot="1" x14ac:dyDescent="0.3">
      <c r="A62" s="68" t="s">
        <v>59</v>
      </c>
      <c r="B62" s="69"/>
      <c r="C62" s="31">
        <v>462212</v>
      </c>
      <c r="D62" s="31">
        <v>514690.00000000006</v>
      </c>
      <c r="E62" s="31">
        <v>577539</v>
      </c>
      <c r="F62" s="27">
        <f t="shared" si="9"/>
        <v>62848.999999999942</v>
      </c>
      <c r="G62" s="41">
        <f t="shared" si="8"/>
        <v>0.12211039654937911</v>
      </c>
      <c r="H62" s="41">
        <v>0</v>
      </c>
      <c r="I62" s="51"/>
    </row>
    <row r="63" spans="1:10" ht="15.75" thickBot="1" x14ac:dyDescent="0.3">
      <c r="A63" s="10" t="s">
        <v>60</v>
      </c>
      <c r="B63" s="11"/>
      <c r="C63" s="52"/>
      <c r="D63" s="53"/>
      <c r="E63" s="6"/>
      <c r="F63" s="27">
        <f t="shared" si="9"/>
        <v>0</v>
      </c>
      <c r="G63" s="8" t="e">
        <f t="shared" si="8"/>
        <v>#DIV/0!</v>
      </c>
      <c r="H63" s="8"/>
      <c r="I63" s="42"/>
    </row>
    <row r="64" spans="1:10" ht="26.25" thickBot="1" x14ac:dyDescent="0.3">
      <c r="A64" s="10" t="s">
        <v>61</v>
      </c>
      <c r="B64" s="11"/>
      <c r="C64" s="52"/>
      <c r="D64" s="53"/>
      <c r="E64" s="6"/>
      <c r="F64" s="27">
        <f t="shared" si="9"/>
        <v>0</v>
      </c>
      <c r="G64" s="8" t="e">
        <f t="shared" si="8"/>
        <v>#DIV/0!</v>
      </c>
      <c r="H64" s="8"/>
      <c r="I64" s="42"/>
    </row>
    <row r="65" spans="1:10" ht="26.25" thickBot="1" x14ac:dyDescent="0.3">
      <c r="A65" s="10" t="s">
        <v>62</v>
      </c>
      <c r="B65" s="11"/>
      <c r="C65" s="52"/>
      <c r="D65" s="53"/>
      <c r="E65" s="6"/>
      <c r="F65" s="27">
        <f t="shared" si="9"/>
        <v>0</v>
      </c>
      <c r="G65" s="8" t="e">
        <f t="shared" si="8"/>
        <v>#DIV/0!</v>
      </c>
      <c r="H65" s="8"/>
      <c r="I65" s="42"/>
    </row>
    <row r="66" spans="1:10" ht="15.75" thickBot="1" x14ac:dyDescent="0.3">
      <c r="A66" s="10" t="s">
        <v>60</v>
      </c>
      <c r="B66" s="11"/>
      <c r="C66" s="52"/>
      <c r="D66" s="53"/>
      <c r="E66" s="6"/>
      <c r="F66" s="27">
        <f t="shared" si="9"/>
        <v>0</v>
      </c>
      <c r="G66" s="8" t="e">
        <f t="shared" si="8"/>
        <v>#DIV/0!</v>
      </c>
      <c r="H66" s="8"/>
      <c r="I66" s="42"/>
    </row>
    <row r="67" spans="1:10" ht="26.25" thickBot="1" x14ac:dyDescent="0.3">
      <c r="A67" s="12" t="s">
        <v>63</v>
      </c>
      <c r="B67" s="9"/>
      <c r="C67" s="52"/>
      <c r="D67" s="53"/>
      <c r="E67" s="6"/>
      <c r="F67" s="27">
        <f t="shared" si="9"/>
        <v>0</v>
      </c>
      <c r="G67" s="8" t="e">
        <f t="shared" si="8"/>
        <v>#DIV/0!</v>
      </c>
      <c r="H67" s="8"/>
      <c r="I67" s="42"/>
    </row>
    <row r="68" spans="1:10" ht="207.75" customHeight="1" thickBot="1" x14ac:dyDescent="0.3">
      <c r="A68" s="12" t="s">
        <v>64</v>
      </c>
      <c r="B68" s="9"/>
      <c r="C68" s="52">
        <f>SUM(C69:C71)</f>
        <v>0</v>
      </c>
      <c r="D68" s="53">
        <f>SUM(D69:D71)</f>
        <v>0</v>
      </c>
      <c r="E68" s="6">
        <f>SUM(E69:E71)</f>
        <v>0</v>
      </c>
      <c r="F68" s="27">
        <f t="shared" si="9"/>
        <v>0</v>
      </c>
      <c r="G68" s="8" t="e">
        <f t="shared" si="8"/>
        <v>#DIV/0!</v>
      </c>
      <c r="H68" s="49"/>
      <c r="I68" s="47" t="s">
        <v>97</v>
      </c>
      <c r="J68" s="19"/>
    </row>
    <row r="69" spans="1:10" ht="15.75" thickBot="1" x14ac:dyDescent="0.3">
      <c r="A69" s="10" t="s">
        <v>65</v>
      </c>
      <c r="B69" s="11"/>
      <c r="C69" s="52"/>
      <c r="D69" s="53"/>
      <c r="E69" s="6"/>
      <c r="F69" s="27">
        <f t="shared" si="9"/>
        <v>0</v>
      </c>
      <c r="G69" s="8" t="e">
        <f t="shared" si="8"/>
        <v>#DIV/0!</v>
      </c>
      <c r="H69" s="49"/>
      <c r="I69" s="21"/>
    </row>
    <row r="70" spans="1:10" ht="15.75" thickBot="1" x14ac:dyDescent="0.3">
      <c r="A70" s="10" t="s">
        <v>66</v>
      </c>
      <c r="B70" s="11"/>
      <c r="C70" s="52"/>
      <c r="D70" s="53"/>
      <c r="E70" s="6"/>
      <c r="F70" s="27">
        <f t="shared" si="9"/>
        <v>0</v>
      </c>
      <c r="G70" s="8" t="e">
        <f t="shared" si="8"/>
        <v>#DIV/0!</v>
      </c>
      <c r="H70" s="49"/>
      <c r="I70" s="21"/>
    </row>
    <row r="71" spans="1:10" ht="15.75" thickBot="1" x14ac:dyDescent="0.3">
      <c r="A71" s="10" t="s">
        <v>60</v>
      </c>
      <c r="B71" s="11"/>
      <c r="C71" s="52"/>
      <c r="D71" s="53"/>
      <c r="E71" s="6"/>
      <c r="F71" s="27">
        <f t="shared" si="9"/>
        <v>0</v>
      </c>
      <c r="G71" s="8" t="e">
        <f t="shared" si="8"/>
        <v>#DIV/0!</v>
      </c>
      <c r="H71" s="8"/>
      <c r="I71" s="54"/>
    </row>
    <row r="72" spans="1:10" x14ac:dyDescent="0.25">
      <c r="A72" s="13"/>
      <c r="B72" s="13"/>
      <c r="C72" s="14"/>
      <c r="D72" s="14"/>
      <c r="E72" s="14"/>
      <c r="F72" s="14"/>
      <c r="G72" s="14"/>
      <c r="H72" s="14"/>
      <c r="I72" s="13"/>
    </row>
    <row r="73" spans="1:10" x14ac:dyDescent="0.25">
      <c r="A73" s="15" t="s">
        <v>67</v>
      </c>
      <c r="B73" s="15"/>
      <c r="C73" s="16"/>
      <c r="D73" s="16"/>
      <c r="E73" s="16"/>
      <c r="F73" s="16"/>
      <c r="G73" s="16"/>
      <c r="H73" s="16"/>
      <c r="I73" s="17" t="s">
        <v>101</v>
      </c>
    </row>
    <row r="74" spans="1:10" x14ac:dyDescent="0.25">
      <c r="A74" s="15" t="s">
        <v>68</v>
      </c>
      <c r="B74" s="15"/>
      <c r="C74" s="16"/>
      <c r="D74" s="16"/>
      <c r="E74" s="16"/>
      <c r="F74" s="16"/>
      <c r="G74" s="16"/>
      <c r="H74" s="16"/>
      <c r="I74" s="18"/>
    </row>
    <row r="75" spans="1:10" ht="25.5" x14ac:dyDescent="0.25">
      <c r="A75" s="15" t="s">
        <v>69</v>
      </c>
      <c r="B75" s="15"/>
      <c r="C75" s="16"/>
      <c r="D75" s="16"/>
      <c r="E75" s="16"/>
      <c r="F75" s="16"/>
      <c r="G75" s="16"/>
      <c r="H75" s="16"/>
      <c r="I75" s="18"/>
    </row>
    <row r="77" spans="1:10" ht="39" customHeight="1" x14ac:dyDescent="0.25">
      <c r="A77" s="80"/>
      <c r="B77" s="80"/>
      <c r="C77" s="80"/>
      <c r="D77" s="80"/>
      <c r="E77" s="80"/>
      <c r="F77" s="80"/>
      <c r="G77" s="80"/>
      <c r="H77" s="23"/>
    </row>
  </sheetData>
  <mergeCells count="54">
    <mergeCell ref="A61:B61"/>
    <mergeCell ref="A62:B62"/>
    <mergeCell ref="A77:G77"/>
    <mergeCell ref="A55:B55"/>
    <mergeCell ref="A56:B56"/>
    <mergeCell ref="A57:B57"/>
    <mergeCell ref="A58:B58"/>
    <mergeCell ref="A59:B59"/>
    <mergeCell ref="A60:B60"/>
    <mergeCell ref="A54:B54"/>
    <mergeCell ref="A40:B40"/>
    <mergeCell ref="A45:I45"/>
    <mergeCell ref="A46:B46"/>
    <mergeCell ref="A47:B47"/>
    <mergeCell ref="A48:B48"/>
    <mergeCell ref="A49:B49"/>
    <mergeCell ref="A50:B50"/>
    <mergeCell ref="A51:B51"/>
    <mergeCell ref="A52:I52"/>
    <mergeCell ref="A53:B53"/>
    <mergeCell ref="A41:B41"/>
    <mergeCell ref="A42:I42"/>
    <mergeCell ref="A43:B43"/>
    <mergeCell ref="A44:B44"/>
    <mergeCell ref="A39:B39"/>
    <mergeCell ref="A26:B26"/>
    <mergeCell ref="A27:I27"/>
    <mergeCell ref="A28:B28"/>
    <mergeCell ref="A29:B29"/>
    <mergeCell ref="A30:B30"/>
    <mergeCell ref="A31:B31"/>
    <mergeCell ref="A32:B32"/>
    <mergeCell ref="A33:I33"/>
    <mergeCell ref="A34:B34"/>
    <mergeCell ref="A35:A36"/>
    <mergeCell ref="A37:A38"/>
    <mergeCell ref="A25:B25"/>
    <mergeCell ref="A14:B14"/>
    <mergeCell ref="A15:B15"/>
    <mergeCell ref="A16:B16"/>
    <mergeCell ref="A17:G17"/>
    <mergeCell ref="A18:B18"/>
    <mergeCell ref="A19:B19"/>
    <mergeCell ref="A20:B20"/>
    <mergeCell ref="A21:B21"/>
    <mergeCell ref="A22:B22"/>
    <mergeCell ref="A23:B23"/>
    <mergeCell ref="A24:B24"/>
    <mergeCell ref="A13:I13"/>
    <mergeCell ref="A6:I6"/>
    <mergeCell ref="C8:I8"/>
    <mergeCell ref="C9:I9"/>
    <mergeCell ref="A11:I11"/>
    <mergeCell ref="A12:B12"/>
  </mergeCells>
  <pageMargins left="0.7" right="0.7" top="0.75" bottom="0.75" header="0.3" footer="0.3"/>
  <pageSetup paperSize="9" scale="7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Vaivode</dc:creator>
  <cp:lastModifiedBy>Santa Ennīte</cp:lastModifiedBy>
  <cp:lastPrinted>2021-06-15T06:09:31Z</cp:lastPrinted>
  <dcterms:created xsi:type="dcterms:W3CDTF">2020-05-21T08:24:01Z</dcterms:created>
  <dcterms:modified xsi:type="dcterms:W3CDTF">2021-07-28T11:14:40Z</dcterms:modified>
</cp:coreProperties>
</file>